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85"/>
  </bookViews>
  <sheets>
    <sheet name="Inicijalna rang lista" sheetId="11" r:id="rId1"/>
    <sheet name="Analiza I" sheetId="8" r:id="rId2"/>
    <sheet name="Analiza II" sheetId="12" r:id="rId3"/>
    <sheet name="Odluke o odabiru" sheetId="14" r:id="rId4"/>
  </sheets>
  <definedNames>
    <definedName name="_xlnm.Print_Area" localSheetId="1">'Analiza I'!$A$1:$P$28</definedName>
    <definedName name="_xlnm.Print_Area" localSheetId="2">'Analiza II'!$A$1:$P$28</definedName>
    <definedName name="_xlnm.Print_Area" localSheetId="0">'Inicijalna rang lista'!$A$1:$P$28</definedName>
    <definedName name="_xlnm.Print_Area" localSheetId="3">'Odluke o odabiru'!$A$1:$P$28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4" l="1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7" i="14"/>
  <c r="P16" i="14"/>
  <c r="P15" i="14"/>
  <c r="P14" i="14"/>
  <c r="P13" i="14"/>
  <c r="P12" i="14"/>
  <c r="P10" i="14"/>
  <c r="P9" i="14"/>
  <c r="N23" i="12" l="1"/>
  <c r="N22" i="12"/>
  <c r="N21" i="12"/>
  <c r="N20" i="12"/>
  <c r="N19" i="12"/>
  <c r="N17" i="12"/>
  <c r="N16" i="12"/>
  <c r="N15" i="12"/>
  <c r="N14" i="12"/>
  <c r="N13" i="12"/>
  <c r="N12" i="12"/>
  <c r="N10" i="12"/>
  <c r="N9" i="12"/>
  <c r="R30" i="14" l="1"/>
  <c r="R32" i="14" s="1"/>
  <c r="R29" i="14"/>
  <c r="R31" i="14" s="1"/>
  <c r="R33" i="14" s="1"/>
  <c r="R26" i="14"/>
  <c r="N11" i="12"/>
  <c r="N18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P11" i="14"/>
  <c r="P18" i="14" s="1"/>
  <c r="N9" i="14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O33" i="14"/>
  <c r="O32" i="14"/>
  <c r="O30" i="14"/>
  <c r="O29" i="14"/>
  <c r="O28" i="14"/>
  <c r="O27" i="14"/>
  <c r="I13" i="14"/>
  <c r="P9" i="12"/>
  <c r="P10" i="12" s="1"/>
  <c r="P11" i="12" s="1"/>
  <c r="P12" i="12" s="1"/>
  <c r="P13" i="12" s="1"/>
  <c r="P14" i="12" s="1"/>
  <c r="P15" i="12" s="1"/>
  <c r="I12" i="12"/>
  <c r="R25" i="12"/>
  <c r="R24" i="12"/>
  <c r="R26" i="8" l="1"/>
  <c r="R25" i="8"/>
  <c r="R27" i="8" s="1"/>
  <c r="M10" i="11"/>
  <c r="K10" i="11"/>
  <c r="K11" i="11" s="1"/>
  <c r="J10" i="1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M9" i="11"/>
  <c r="N9" i="11" s="1"/>
  <c r="N10" i="11" l="1"/>
  <c r="P9" i="8"/>
  <c r="P10" i="8" s="1"/>
  <c r="M11" i="11"/>
  <c r="N11" i="11" s="1"/>
  <c r="K12" i="11"/>
  <c r="M12" i="11" l="1"/>
  <c r="N12" i="11" s="1"/>
  <c r="K13" i="11"/>
  <c r="P11" i="8" l="1"/>
  <c r="M13" i="11"/>
  <c r="N13" i="11" s="1"/>
  <c r="K14" i="11"/>
  <c r="M14" i="11" l="1"/>
  <c r="N14" i="11" s="1"/>
  <c r="K15" i="11"/>
  <c r="P13" i="8" l="1"/>
  <c r="M15" i="11"/>
  <c r="N15" i="11" s="1"/>
  <c r="K16" i="11"/>
  <c r="P14" i="8" l="1"/>
  <c r="M16" i="11"/>
  <c r="N16" i="11" s="1"/>
  <c r="K17" i="11"/>
  <c r="P16" i="8" l="1"/>
  <c r="M17" i="11"/>
  <c r="N17" i="11" s="1"/>
  <c r="K18" i="11"/>
  <c r="P17" i="8" l="1"/>
  <c r="M18" i="11"/>
  <c r="N18" i="11" s="1"/>
  <c r="K19" i="11"/>
  <c r="M19" i="11" l="1"/>
  <c r="N19" i="11" s="1"/>
  <c r="K20" i="11"/>
  <c r="P19" i="8" l="1"/>
  <c r="M20" i="11"/>
  <c r="N20" i="11" s="1"/>
  <c r="K21" i="11"/>
  <c r="P20" i="8" l="1"/>
  <c r="M21" i="11"/>
  <c r="N21" i="11" s="1"/>
  <c r="K22" i="11"/>
  <c r="P21" i="8" l="1"/>
  <c r="M22" i="11"/>
  <c r="N22" i="11" s="1"/>
  <c r="K23" i="11"/>
  <c r="M23" i="11" l="1"/>
  <c r="N23" i="11" s="1"/>
  <c r="K24" i="11"/>
  <c r="P23" i="8" l="1"/>
  <c r="M24" i="11"/>
  <c r="N24" i="11" s="1"/>
  <c r="K25" i="11"/>
  <c r="P24" i="8" l="1"/>
  <c r="M25" i="11"/>
  <c r="N25" i="11" s="1"/>
  <c r="K26" i="11"/>
  <c r="P25" i="8" l="1"/>
  <c r="M26" i="11"/>
  <c r="N26" i="11" s="1"/>
  <c r="K27" i="11"/>
  <c r="P26" i="8" l="1"/>
  <c r="M27" i="11"/>
  <c r="N27" i="11" s="1"/>
  <c r="K28" i="11"/>
  <c r="P27" i="8" l="1"/>
  <c r="M28" i="11"/>
  <c r="N28" i="11" s="1"/>
  <c r="K29" i="11"/>
  <c r="P28" i="8" l="1"/>
  <c r="M29" i="11"/>
  <c r="N29" i="11" s="1"/>
  <c r="K30" i="11"/>
  <c r="P29" i="8" l="1"/>
  <c r="M30" i="11"/>
  <c r="N30" i="11" s="1"/>
  <c r="K31" i="11"/>
  <c r="P30" i="8" l="1"/>
  <c r="M31" i="11"/>
  <c r="N31" i="11" s="1"/>
  <c r="K32" i="11"/>
  <c r="P31" i="8" l="1"/>
  <c r="M32" i="11"/>
  <c r="N32" i="11" s="1"/>
  <c r="K33" i="11"/>
  <c r="M33" i="11" s="1"/>
  <c r="N33" i="11" l="1"/>
  <c r="F6" i="11" s="1"/>
  <c r="P32" i="8"/>
  <c r="P33" i="8" s="1"/>
  <c r="F6" i="8" l="1"/>
  <c r="O29" i="12" l="1"/>
  <c r="O16" i="12" l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O26" i="12" l="1"/>
  <c r="P26" i="12" s="1"/>
  <c r="O27" i="12" l="1"/>
  <c r="P27" i="12" s="1"/>
  <c r="O28" i="12" l="1"/>
  <c r="P28" i="12" s="1"/>
  <c r="P29" i="12" s="1"/>
  <c r="O30" i="12" l="1"/>
  <c r="P30" i="12" s="1"/>
  <c r="P31" i="12" s="1"/>
  <c r="O33" i="12" l="1"/>
  <c r="O32" i="12"/>
  <c r="P32" i="12" s="1"/>
  <c r="P33" i="12" s="1"/>
  <c r="F6" i="12" l="1"/>
  <c r="F6" i="14" l="1"/>
</calcChain>
</file>

<file path=xl/sharedStrings.xml><?xml version="1.0" encoding="utf-8"?>
<sst xmlns="http://schemas.openxmlformats.org/spreadsheetml/2006/main" count="571" uniqueCount="104">
  <si>
    <t>Redoslijed</t>
  </si>
  <si>
    <t>Iznos zatražene
 potpore</t>
  </si>
  <si>
    <t>PETAR 1</t>
  </si>
  <si>
    <t>PETAR 2</t>
  </si>
  <si>
    <t>PETAR 3</t>
  </si>
  <si>
    <t>PETAR 4</t>
  </si>
  <si>
    <t>PETAR 5</t>
  </si>
  <si>
    <t>PETAR 6</t>
  </si>
  <si>
    <t>PETAR 7</t>
  </si>
  <si>
    <t>PETAR 8</t>
  </si>
  <si>
    <t>PETAR 9</t>
  </si>
  <si>
    <t>PETAR 10</t>
  </si>
  <si>
    <t>PETAR 11</t>
  </si>
  <si>
    <t>PETAR 12</t>
  </si>
  <si>
    <t>PETAR 13</t>
  </si>
  <si>
    <t>PETAR 14</t>
  </si>
  <si>
    <t>PETAR 15</t>
  </si>
  <si>
    <t>PETAR 16</t>
  </si>
  <si>
    <t>PETAR 17</t>
  </si>
  <si>
    <t>PETAR 18</t>
  </si>
  <si>
    <t>PETAR 19</t>
  </si>
  <si>
    <t>PETAR 20</t>
  </si>
  <si>
    <t>Odluka o odabiru</t>
  </si>
  <si>
    <t>Naziv Odluke</t>
  </si>
  <si>
    <t>NE</t>
  </si>
  <si>
    <t>DA</t>
  </si>
  <si>
    <t>PETAR 21</t>
  </si>
  <si>
    <t>PETAR 22</t>
  </si>
  <si>
    <t>PETAR 23</t>
  </si>
  <si>
    <t>PETAR 24</t>
  </si>
  <si>
    <t>PETAR 25</t>
  </si>
  <si>
    <t>Status prijave</t>
  </si>
  <si>
    <t>pozitivan, ide na ocjenjivanje</t>
  </si>
  <si>
    <t>potvrđeno odbijanje (UO LAG), proces žalbi</t>
  </si>
  <si>
    <t>ide u administrativnu kontrolu</t>
  </si>
  <si>
    <t>ne ide u obradu, čekanje</t>
  </si>
  <si>
    <t>PEATR 14</t>
  </si>
  <si>
    <t>-</t>
  </si>
  <si>
    <t>nije obrađen</t>
  </si>
  <si>
    <t xml:space="preserve">Uložena žalba </t>
  </si>
  <si>
    <t>Prigovor prihvaćen</t>
  </si>
  <si>
    <t xml:space="preserve">pravomoćan, pozitivan </t>
  </si>
  <si>
    <t xml:space="preserve">PRAG RASPOLOŽIVIH SREDSTAVA: </t>
  </si>
  <si>
    <t>Zatraženi
 broj bodova</t>
  </si>
  <si>
    <t>Vrijeme zaprimanja prijave</t>
  </si>
  <si>
    <t>Iznos prihvatljivih troškova</t>
  </si>
  <si>
    <t>Naziv
nositelja projekta</t>
  </si>
  <si>
    <t>Dodijeljeni iznos 
potpore</t>
  </si>
  <si>
    <t>Dodijeljeni iznos bodova</t>
  </si>
  <si>
    <t>IZGRADNJA 1</t>
  </si>
  <si>
    <t>IZGRADNJA 2</t>
  </si>
  <si>
    <t>IZGRADNJA 3</t>
  </si>
  <si>
    <t>IZGRADNJA 4</t>
  </si>
  <si>
    <t>IZGRADNJA 5</t>
  </si>
  <si>
    <t>IZGRADNJA 6</t>
  </si>
  <si>
    <t>IZGRADNJA 7</t>
  </si>
  <si>
    <t>IZGRADNJA 8</t>
  </si>
  <si>
    <t>IZGRADNJA 9</t>
  </si>
  <si>
    <t>IZGRADNJA 10</t>
  </si>
  <si>
    <t>IZGRADNJA 11</t>
  </si>
  <si>
    <t>IZGRADNJA 12</t>
  </si>
  <si>
    <t>IZGRADNJA 13</t>
  </si>
  <si>
    <t>IZGRADNJA 14</t>
  </si>
  <si>
    <t>IZGRADNJA 15</t>
  </si>
  <si>
    <t>IZGRADNJA 16</t>
  </si>
  <si>
    <t>IZGRADNJA 17</t>
  </si>
  <si>
    <t>IZGRADNJA 18</t>
  </si>
  <si>
    <t>IZGRADNJA 19</t>
  </si>
  <si>
    <t>IZGRADNJA 20</t>
  </si>
  <si>
    <t>IZGRADNJA 21</t>
  </si>
  <si>
    <t>IZGRADNJA 22</t>
  </si>
  <si>
    <t>IZGRADNJA 23</t>
  </si>
  <si>
    <t>IZGRADNJA 24</t>
  </si>
  <si>
    <t>IZGRADNJA 25</t>
  </si>
  <si>
    <t>Vrijeme D/O/I</t>
  </si>
  <si>
    <t>Kumulativ zatražene potpore</t>
  </si>
  <si>
    <t>Kumulativ dodijeljene potpore</t>
  </si>
  <si>
    <t>INICIJALNA RANG LISTA (Rang lista nakon zaprimanja svih prijava)</t>
  </si>
  <si>
    <t>IZNOS ZATRAŽENE POTPORE:</t>
  </si>
  <si>
    <t>PRAG ZA ADMINISTRATIVNU KONTROLU (20%):</t>
  </si>
  <si>
    <t>Intenzitet
 potpore</t>
  </si>
  <si>
    <t>Iznos 
projekta</t>
  </si>
  <si>
    <t>Naziv 
projekta</t>
  </si>
  <si>
    <t xml:space="preserve">BARKOD </t>
  </si>
  <si>
    <t>Odluka o odbijanju projekta</t>
  </si>
  <si>
    <t>ADMINISTRATUVNA KONTROLA PROJEKTA (Analiza 1)</t>
  </si>
  <si>
    <t>ISKLJUČENI PROJEKTI
(ANALIZA 1)</t>
  </si>
  <si>
    <t>SMANJENI BODOVI ILI
 POTPORA</t>
  </si>
  <si>
    <t xml:space="preserve">pravomoćan </t>
  </si>
  <si>
    <t>OCJENJIVANJE PROJEKATA (Analiza 2)</t>
  </si>
  <si>
    <t>n/p</t>
  </si>
  <si>
    <t>pozitivno ocijenjen, mogućnost prigovora</t>
  </si>
  <si>
    <t>pozitivno ocijenjen,mogućnost prigovora</t>
  </si>
  <si>
    <t>potvrđeno odbijanje (UO LAG), mogućnost prigovora</t>
  </si>
  <si>
    <t>potvrđeno odbijanje (UO LAG),mogućnost prigovora</t>
  </si>
  <si>
    <t>Vrijeme podnošenja prijave</t>
  </si>
  <si>
    <t>PRAG ZA ADMINISTRATIVNU OBRADU (20%):</t>
  </si>
  <si>
    <t>POZITIVNA ANALIZA 1</t>
  </si>
  <si>
    <t>IDU DALJE U
 ANALIZU 2</t>
  </si>
  <si>
    <t>Odluka o rezultatu administrativne kontrole</t>
  </si>
  <si>
    <t>PRIGOVORI PRIHVAĆENI</t>
  </si>
  <si>
    <t>pozitivno ocijenjen, potpora i bodovi nisu smanjeni</t>
  </si>
  <si>
    <t>ISKLJUČENI PROJEKTI
(ANALIZA 1) - pravomoćno</t>
  </si>
  <si>
    <t>Obavijest o odbacivanju prijave zbog nedovoljno raspoloživosti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</si>
</sst>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4" fontId="0" fillId="4" borderId="1" xfId="0" applyNumberFormat="1" applyFill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 applyAlignment="1">
      <alignment horizontal="center"/>
    </xf>
    <xf numFmtId="4" fontId="0" fillId="3" borderId="5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4" fontId="0" fillId="2" borderId="4" xfId="0" applyNumberFormat="1" applyFill="1" applyBorder="1"/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/>
    <xf numFmtId="0" fontId="0" fillId="0" borderId="4" xfId="0" applyBorder="1"/>
    <xf numFmtId="4" fontId="0" fillId="3" borderId="4" xfId="0" applyNumberFormat="1" applyFill="1" applyBorder="1"/>
    <xf numFmtId="4" fontId="0" fillId="3" borderId="1" xfId="0" applyNumberFormat="1" applyFill="1" applyBorder="1" applyAlignment="1">
      <alignment horizontal="center"/>
    </xf>
    <xf numFmtId="0" fontId="1" fillId="3" borderId="0" xfId="0" applyFont="1" applyFill="1" applyAlignment="1"/>
    <xf numFmtId="4" fontId="0" fillId="2" borderId="4" xfId="0" applyNumberFormat="1" applyFill="1" applyBorder="1" applyAlignment="1">
      <alignment horizontal="center"/>
    </xf>
    <xf numFmtId="0" fontId="0" fillId="4" borderId="1" xfId="0" applyFill="1" applyBorder="1"/>
    <xf numFmtId="4" fontId="0" fillId="3" borderId="4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0" fillId="7" borderId="2" xfId="0" applyNumberFormat="1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4" fontId="0" fillId="8" borderId="1" xfId="0" applyNumberFormat="1" applyFill="1" applyBorder="1"/>
    <xf numFmtId="4" fontId="0" fillId="8" borderId="2" xfId="0" applyNumberFormat="1" applyFill="1" applyBorder="1"/>
    <xf numFmtId="164" fontId="0" fillId="0" borderId="2" xfId="0" applyNumberFormat="1" applyBorder="1"/>
    <xf numFmtId="4" fontId="0" fillId="0" borderId="4" xfId="0" applyNumberFormat="1" applyBorder="1"/>
    <xf numFmtId="164" fontId="0" fillId="0" borderId="4" xfId="0" applyNumberFormat="1" applyBorder="1"/>
    <xf numFmtId="4" fontId="0" fillId="3" borderId="1" xfId="0" quotePrefix="1" applyNumberFormat="1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4" xfId="0" applyFill="1" applyBorder="1"/>
    <xf numFmtId="4" fontId="0" fillId="9" borderId="4" xfId="0" applyNumberFormat="1" applyFill="1" applyBorder="1"/>
    <xf numFmtId="0" fontId="0" fillId="9" borderId="7" xfId="0" applyFill="1" applyBorder="1" applyAlignment="1">
      <alignment horizontal="center"/>
    </xf>
    <xf numFmtId="4" fontId="0" fillId="9" borderId="7" xfId="0" applyNumberFormat="1" applyFill="1" applyBorder="1"/>
    <xf numFmtId="4" fontId="0" fillId="9" borderId="4" xfId="0" applyNumberFormat="1" applyFill="1" applyBorder="1" applyAlignment="1">
      <alignment horizontal="center"/>
    </xf>
    <xf numFmtId="0" fontId="1" fillId="9" borderId="0" xfId="0" applyFont="1" applyFill="1" applyAlignment="1"/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14" fontId="0" fillId="9" borderId="4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0" borderId="5" xfId="0" applyBorder="1"/>
    <xf numFmtId="4" fontId="0" fillId="0" borderId="2" xfId="0" applyNumberFormat="1" applyBorder="1" applyAlignment="1">
      <alignment horizontal="center"/>
    </xf>
    <xf numFmtId="10" fontId="0" fillId="0" borderId="2" xfId="0" applyNumberFormat="1" applyBorder="1"/>
    <xf numFmtId="10" fontId="0" fillId="2" borderId="4" xfId="0" applyNumberFormat="1" applyFill="1" applyBorder="1"/>
    <xf numFmtId="0" fontId="1" fillId="3" borderId="0" xfId="0" applyFont="1" applyFill="1" applyAlignment="1">
      <alignment horizontal="right"/>
    </xf>
    <xf numFmtId="4" fontId="1" fillId="3" borderId="0" xfId="0" applyNumberFormat="1" applyFont="1" applyFill="1" applyAlignment="1"/>
    <xf numFmtId="10" fontId="0" fillId="9" borderId="4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3" fillId="3" borderId="0" xfId="0" applyFont="1" applyFill="1" applyAlignment="1"/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10" fontId="0" fillId="4" borderId="2" xfId="0" applyNumberFormat="1" applyFill="1" applyBorder="1"/>
    <xf numFmtId="4" fontId="0" fillId="4" borderId="2" xfId="0" applyNumberFormat="1" applyFill="1" applyBorder="1"/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10" fontId="0" fillId="0" borderId="4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14" fontId="0" fillId="10" borderId="2" xfId="0" applyNumberFormat="1" applyFill="1" applyBorder="1" applyAlignment="1">
      <alignment horizontal="center"/>
    </xf>
    <xf numFmtId="0" fontId="0" fillId="10" borderId="1" xfId="0" applyFill="1" applyBorder="1"/>
    <xf numFmtId="10" fontId="0" fillId="10" borderId="2" xfId="0" applyNumberFormat="1" applyFill="1" applyBorder="1"/>
    <xf numFmtId="4" fontId="0" fillId="10" borderId="1" xfId="0" applyNumberFormat="1" applyFill="1" applyBorder="1"/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164" fontId="0" fillId="0" borderId="14" xfId="0" applyNumberFormat="1" applyBorder="1"/>
    <xf numFmtId="4" fontId="0" fillId="8" borderId="3" xfId="0" applyNumberFormat="1" applyFill="1" applyBorder="1"/>
    <xf numFmtId="0" fontId="0" fillId="0" borderId="15" xfId="0" applyBorder="1" applyAlignment="1">
      <alignment horizontal="center" vertical="center" wrapText="1"/>
    </xf>
    <xf numFmtId="164" fontId="0" fillId="0" borderId="13" xfId="0" applyNumberFormat="1" applyBorder="1"/>
    <xf numFmtId="4" fontId="0" fillId="6" borderId="5" xfId="0" applyNumberFormat="1" applyFill="1" applyBorder="1" applyAlignment="1">
      <alignment horizontal="center"/>
    </xf>
    <xf numFmtId="0" fontId="0" fillId="10" borderId="1" xfId="0" quotePrefix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4" fontId="0" fillId="6" borderId="2" xfId="0" applyNumberFormat="1" applyFill="1" applyBorder="1"/>
    <xf numFmtId="0" fontId="0" fillId="10" borderId="2" xfId="0" applyFill="1" applyBorder="1"/>
    <xf numFmtId="0" fontId="0" fillId="0" borderId="15" xfId="0" applyBorder="1" applyAlignment="1">
      <alignment horizontal="center"/>
    </xf>
    <xf numFmtId="0" fontId="0" fillId="9" borderId="9" xfId="0" applyFill="1" applyBorder="1"/>
    <xf numFmtId="0" fontId="0" fillId="9" borderId="10" xfId="0" applyFill="1" applyBorder="1"/>
    <xf numFmtId="0" fontId="0" fillId="0" borderId="2" xfId="0" quotePrefix="1" applyBorder="1" applyAlignment="1">
      <alignment horizontal="center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164" fontId="0" fillId="4" borderId="2" xfId="0" applyNumberFormat="1" applyFill="1" applyBorder="1"/>
    <xf numFmtId="4" fontId="0" fillId="0" borderId="16" xfId="0" applyNumberFormat="1" applyBorder="1"/>
    <xf numFmtId="4" fontId="0" fillId="6" borderId="17" xfId="0" applyNumberFormat="1" applyFill="1" applyBorder="1" applyAlignment="1">
      <alignment horizontal="center"/>
    </xf>
    <xf numFmtId="164" fontId="0" fillId="0" borderId="3" xfId="0" applyNumberFormat="1" applyBorder="1"/>
    <xf numFmtId="164" fontId="0" fillId="0" borderId="15" xfId="0" applyNumberFormat="1" applyBorder="1"/>
    <xf numFmtId="0" fontId="0" fillId="4" borderId="5" xfId="0" applyFill="1" applyBorder="1" applyAlignment="1">
      <alignment horizontal="right"/>
    </xf>
    <xf numFmtId="4" fontId="0" fillId="4" borderId="5" xfId="0" applyNumberFormat="1" applyFill="1" applyBorder="1"/>
    <xf numFmtId="0" fontId="0" fillId="8" borderId="18" xfId="0" applyFill="1" applyBorder="1" applyAlignment="1">
      <alignment horizontal="right"/>
    </xf>
    <xf numFmtId="4" fontId="0" fillId="0" borderId="7" xfId="0" applyNumberFormat="1" applyBorder="1" applyAlignment="1">
      <alignment horizontal="center"/>
    </xf>
    <xf numFmtId="10" fontId="0" fillId="0" borderId="7" xfId="0" applyNumberFormat="1" applyBorder="1"/>
    <xf numFmtId="4" fontId="0" fillId="0" borderId="7" xfId="0" applyNumberFormat="1" applyBorder="1"/>
    <xf numFmtId="4" fontId="0" fillId="8" borderId="7" xfId="0" applyNumberFormat="1" applyFill="1" applyBorder="1"/>
    <xf numFmtId="1" fontId="0" fillId="8" borderId="1" xfId="0" applyNumberFormat="1" applyFill="1" applyBorder="1" applyAlignment="1">
      <alignment horizontal="right"/>
    </xf>
    <xf numFmtId="1" fontId="0" fillId="0" borderId="1" xfId="0" applyNumberFormat="1" applyBorder="1"/>
    <xf numFmtId="0" fontId="0" fillId="6" borderId="2" xfId="0" applyFill="1" applyBorder="1" applyAlignment="1">
      <alignment horizontal="right"/>
    </xf>
    <xf numFmtId="4" fontId="0" fillId="3" borderId="11" xfId="0" applyNumberFormat="1" applyFill="1" applyBorder="1" applyAlignment="1">
      <alignment horizontal="center"/>
    </xf>
    <xf numFmtId="0" fontId="0" fillId="10" borderId="3" xfId="0" applyFill="1" applyBorder="1" applyAlignment="1">
      <alignment horizontal="center" vertical="center" wrapText="1"/>
    </xf>
    <xf numFmtId="0" fontId="0" fillId="0" borderId="16" xfId="0" applyBorder="1"/>
    <xf numFmtId="4" fontId="0" fillId="0" borderId="19" xfId="0" applyNumberFormat="1" applyBorder="1" applyAlignment="1">
      <alignment horizontal="center"/>
    </xf>
    <xf numFmtId="1" fontId="0" fillId="0" borderId="15" xfId="0" applyNumberFormat="1" applyBorder="1"/>
    <xf numFmtId="4" fontId="2" fillId="4" borderId="1" xfId="0" applyNumberFormat="1" applyFont="1" applyFill="1" applyBorder="1"/>
    <xf numFmtId="164" fontId="0" fillId="0" borderId="20" xfId="0" applyNumberFormat="1" applyBorder="1"/>
    <xf numFmtId="0" fontId="0" fillId="3" borderId="5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0" fillId="8" borderId="5" xfId="0" applyFill="1" applyBorder="1" applyAlignment="1">
      <alignment horizontal="right"/>
    </xf>
    <xf numFmtId="4" fontId="0" fillId="0" borderId="5" xfId="0" applyNumberFormat="1" applyBorder="1" applyAlignment="1">
      <alignment horizontal="center"/>
    </xf>
    <xf numFmtId="10" fontId="0" fillId="0" borderId="5" xfId="0" applyNumberFormat="1" applyBorder="1"/>
    <xf numFmtId="4" fontId="0" fillId="0" borderId="5" xfId="0" applyNumberFormat="1" applyBorder="1"/>
    <xf numFmtId="4" fontId="0" fillId="8" borderId="5" xfId="0" applyNumberFormat="1" applyFill="1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0" fontId="0" fillId="0" borderId="1" xfId="0" applyNumberFormat="1" applyBorder="1"/>
    <xf numFmtId="4" fontId="0" fillId="0" borderId="3" xfId="0" applyNumberFormat="1" applyBorder="1" applyAlignment="1">
      <alignment horizontal="center"/>
    </xf>
    <xf numFmtId="10" fontId="0" fillId="0" borderId="3" xfId="0" applyNumberFormat="1" applyBorder="1"/>
    <xf numFmtId="4" fontId="0" fillId="0" borderId="3" xfId="0" applyNumberFormat="1" applyBorder="1"/>
    <xf numFmtId="4" fontId="0" fillId="0" borderId="2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11" borderId="0" xfId="0" applyFont="1" applyFill="1" applyAlignment="1">
      <alignment horizontal="left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33"/>
  <sheetViews>
    <sheetView tabSelected="1" zoomScale="85" zoomScaleNormal="85" workbookViewId="0">
      <selection activeCell="F4" sqref="F4"/>
    </sheetView>
  </sheetViews>
  <sheetFormatPr defaultRowHeight="15" x14ac:dyDescent="0.25"/>
  <cols>
    <col min="3" max="3" width="11.28515625" customWidth="1"/>
    <col min="4" max="4" width="16.28515625" customWidth="1"/>
    <col min="5" max="5" width="20.42578125" customWidth="1"/>
    <col min="6" max="7" width="19.85546875" customWidth="1"/>
    <col min="8" max="8" width="13.140625" customWidth="1"/>
    <col min="9" max="9" width="15" customWidth="1"/>
    <col min="10" max="11" width="19.85546875" customWidth="1"/>
    <col min="12" max="14" width="18.28515625" customWidth="1"/>
    <col min="15" max="15" width="25" customWidth="1"/>
    <col min="16" max="16" width="22.85546875" customWidth="1"/>
    <col min="17" max="17" width="25.28515625" customWidth="1"/>
    <col min="18" max="18" width="37.28515625" customWidth="1"/>
    <col min="19" max="19" width="21.42578125" customWidth="1"/>
    <col min="20" max="20" width="19.5703125" customWidth="1"/>
    <col min="21" max="21" width="18.7109375" customWidth="1"/>
    <col min="22" max="22" width="15" customWidth="1"/>
  </cols>
  <sheetData>
    <row r="2" spans="3:21" x14ac:dyDescent="0.25">
      <c r="C2" s="153" t="s">
        <v>77</v>
      </c>
      <c r="D2" s="153"/>
      <c r="E2" s="153"/>
      <c r="F2" s="153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4" spans="3:21" x14ac:dyDescent="0.25">
      <c r="C4" s="154" t="s">
        <v>42</v>
      </c>
      <c r="D4" s="154"/>
      <c r="E4" s="154"/>
      <c r="F4" s="64">
        <v>500000</v>
      </c>
      <c r="G4" s="26"/>
      <c r="H4" s="26"/>
      <c r="I4" s="26"/>
      <c r="J4" s="26"/>
      <c r="K4" s="26"/>
      <c r="L4" s="26"/>
      <c r="M4" s="63"/>
      <c r="N4" s="63"/>
      <c r="O4" s="1"/>
    </row>
    <row r="5" spans="3:21" x14ac:dyDescent="0.25">
      <c r="C5" s="54" t="s">
        <v>96</v>
      </c>
      <c r="D5" s="54"/>
      <c r="E5" s="54"/>
      <c r="F5" s="64">
        <v>600000</v>
      </c>
      <c r="G5" s="64"/>
      <c r="H5" s="64"/>
      <c r="I5" s="64"/>
      <c r="J5" s="64"/>
      <c r="K5" s="64"/>
      <c r="L5" s="64"/>
      <c r="M5" s="64"/>
      <c r="N5" s="64"/>
      <c r="O5" s="1"/>
    </row>
    <row r="6" spans="3:21" x14ac:dyDescent="0.25">
      <c r="C6" s="155" t="s">
        <v>78</v>
      </c>
      <c r="D6" s="155"/>
      <c r="E6" s="155"/>
      <c r="F6" s="64">
        <f>N33</f>
        <v>985000</v>
      </c>
      <c r="G6" s="64"/>
      <c r="H6" s="64"/>
      <c r="I6" s="64"/>
      <c r="J6" s="64"/>
      <c r="K6" s="64"/>
      <c r="L6" s="64"/>
      <c r="M6" s="64"/>
      <c r="N6" s="64"/>
      <c r="O6" s="1"/>
    </row>
    <row r="8" spans="3:21" ht="35.25" customHeight="1" x14ac:dyDescent="0.25">
      <c r="C8" s="55" t="s">
        <v>0</v>
      </c>
      <c r="D8" s="55" t="s">
        <v>83</v>
      </c>
      <c r="E8" s="55" t="s">
        <v>46</v>
      </c>
      <c r="F8" s="55" t="s">
        <v>95</v>
      </c>
      <c r="G8" s="55" t="s">
        <v>82</v>
      </c>
      <c r="H8" s="55" t="s">
        <v>43</v>
      </c>
      <c r="I8" s="55" t="s">
        <v>48</v>
      </c>
      <c r="J8" s="55" t="s">
        <v>81</v>
      </c>
      <c r="K8" s="55" t="s">
        <v>45</v>
      </c>
      <c r="L8" s="55" t="s">
        <v>80</v>
      </c>
      <c r="M8" s="55" t="s">
        <v>1</v>
      </c>
      <c r="N8" s="55" t="s">
        <v>75</v>
      </c>
      <c r="O8" s="55" t="s">
        <v>47</v>
      </c>
      <c r="P8" s="55" t="s">
        <v>76</v>
      </c>
      <c r="Q8" s="55" t="s">
        <v>74</v>
      </c>
      <c r="R8" s="55" t="s">
        <v>31</v>
      </c>
      <c r="S8" s="55" t="s">
        <v>23</v>
      </c>
      <c r="T8" s="55" t="s">
        <v>39</v>
      </c>
      <c r="U8" s="55" t="s">
        <v>40</v>
      </c>
    </row>
    <row r="9" spans="3:21" x14ac:dyDescent="0.25">
      <c r="C9" s="18">
        <v>1</v>
      </c>
      <c r="D9" s="18">
        <v>180123</v>
      </c>
      <c r="E9" s="18" t="s">
        <v>2</v>
      </c>
      <c r="F9" s="56">
        <v>43123</v>
      </c>
      <c r="G9" s="56" t="s">
        <v>49</v>
      </c>
      <c r="H9" s="11">
        <v>98</v>
      </c>
      <c r="I9" s="11"/>
      <c r="J9" s="60">
        <v>100000</v>
      </c>
      <c r="K9" s="60">
        <v>80000</v>
      </c>
      <c r="L9" s="61">
        <v>0.5</v>
      </c>
      <c r="M9" s="12">
        <f>K9*L9</f>
        <v>40000</v>
      </c>
      <c r="N9" s="12">
        <f>M9</f>
        <v>40000</v>
      </c>
      <c r="O9" s="12"/>
      <c r="P9" s="12"/>
      <c r="Q9" s="12"/>
      <c r="R9" s="31" t="s">
        <v>34</v>
      </c>
      <c r="S9" s="55"/>
      <c r="T9" s="55"/>
      <c r="U9" s="55"/>
    </row>
    <row r="10" spans="3:21" x14ac:dyDescent="0.25">
      <c r="C10" s="2">
        <v>2</v>
      </c>
      <c r="D10" s="18">
        <v>180122</v>
      </c>
      <c r="E10" s="2" t="s">
        <v>3</v>
      </c>
      <c r="F10" s="56">
        <v>43122</v>
      </c>
      <c r="G10" s="56" t="s">
        <v>50</v>
      </c>
      <c r="H10" s="3">
        <v>96</v>
      </c>
      <c r="I10" s="3"/>
      <c r="J10" s="60">
        <f>J9-100</f>
        <v>99900</v>
      </c>
      <c r="K10" s="60">
        <f>K9-100</f>
        <v>79900</v>
      </c>
      <c r="L10" s="61">
        <v>0.5</v>
      </c>
      <c r="M10" s="12">
        <f t="shared" ref="M10:M33" si="0">K10*L10</f>
        <v>39950</v>
      </c>
      <c r="N10" s="4">
        <f>N9+M10</f>
        <v>79950</v>
      </c>
      <c r="O10" s="6"/>
      <c r="P10" s="4"/>
      <c r="Q10" s="12"/>
      <c r="R10" s="31" t="s">
        <v>34</v>
      </c>
      <c r="S10" s="55"/>
      <c r="T10" s="55"/>
      <c r="U10" s="55"/>
    </row>
    <row r="11" spans="3:21" x14ac:dyDescent="0.25">
      <c r="C11" s="2">
        <v>3</v>
      </c>
      <c r="D11" s="18">
        <v>180117</v>
      </c>
      <c r="E11" s="2" t="s">
        <v>4</v>
      </c>
      <c r="F11" s="56">
        <v>43117</v>
      </c>
      <c r="G11" s="56" t="s">
        <v>51</v>
      </c>
      <c r="H11" s="3">
        <v>95</v>
      </c>
      <c r="I11" s="59"/>
      <c r="J11" s="60">
        <f t="shared" ref="J11:K33" si="1">J10-100</f>
        <v>99800</v>
      </c>
      <c r="K11" s="60">
        <f>K10-100</f>
        <v>79800</v>
      </c>
      <c r="L11" s="61">
        <v>0.5</v>
      </c>
      <c r="M11" s="12">
        <f t="shared" si="0"/>
        <v>39900</v>
      </c>
      <c r="N11" s="4">
        <f t="shared" ref="N11:N33" si="2">N10+M11</f>
        <v>119850</v>
      </c>
      <c r="O11" s="14"/>
      <c r="P11" s="4"/>
      <c r="Q11" s="12"/>
      <c r="R11" s="31" t="s">
        <v>34</v>
      </c>
      <c r="S11" s="55"/>
      <c r="T11" s="55"/>
      <c r="U11" s="55"/>
    </row>
    <row r="12" spans="3:21" x14ac:dyDescent="0.25">
      <c r="C12" s="2">
        <v>4</v>
      </c>
      <c r="D12" s="18">
        <v>180115</v>
      </c>
      <c r="E12" s="2" t="s">
        <v>5</v>
      </c>
      <c r="F12" s="56">
        <v>43115</v>
      </c>
      <c r="G12" s="56" t="s">
        <v>52</v>
      </c>
      <c r="H12" s="3">
        <v>94</v>
      </c>
      <c r="I12" s="3"/>
      <c r="J12" s="60">
        <f t="shared" si="1"/>
        <v>99700</v>
      </c>
      <c r="K12" s="60">
        <f t="shared" si="1"/>
        <v>79700</v>
      </c>
      <c r="L12" s="61">
        <v>0.5</v>
      </c>
      <c r="M12" s="12">
        <f t="shared" si="0"/>
        <v>39850</v>
      </c>
      <c r="N12" s="4">
        <f t="shared" si="2"/>
        <v>159700</v>
      </c>
      <c r="O12" s="6"/>
      <c r="P12" s="4"/>
      <c r="Q12" s="12"/>
      <c r="R12" s="31" t="s">
        <v>34</v>
      </c>
      <c r="S12" s="55"/>
      <c r="T12" s="55"/>
      <c r="U12" s="55"/>
    </row>
    <row r="13" spans="3:21" x14ac:dyDescent="0.25">
      <c r="C13" s="2">
        <v>5</v>
      </c>
      <c r="D13" s="18">
        <v>180114</v>
      </c>
      <c r="E13" s="2" t="s">
        <v>6</v>
      </c>
      <c r="F13" s="56">
        <v>43114</v>
      </c>
      <c r="G13" s="56" t="s">
        <v>53</v>
      </c>
      <c r="H13" s="3">
        <v>92</v>
      </c>
      <c r="I13" s="3"/>
      <c r="J13" s="60">
        <f t="shared" si="1"/>
        <v>99600</v>
      </c>
      <c r="K13" s="60">
        <f t="shared" si="1"/>
        <v>79600</v>
      </c>
      <c r="L13" s="61">
        <v>0.5</v>
      </c>
      <c r="M13" s="12">
        <f t="shared" si="0"/>
        <v>39800</v>
      </c>
      <c r="N13" s="4">
        <f t="shared" si="2"/>
        <v>199500</v>
      </c>
      <c r="O13" s="6"/>
      <c r="P13" s="4"/>
      <c r="Q13" s="12"/>
      <c r="R13" s="31" t="s">
        <v>34</v>
      </c>
      <c r="S13" s="55"/>
      <c r="T13" s="55"/>
      <c r="U13" s="55"/>
    </row>
    <row r="14" spans="3:21" x14ac:dyDescent="0.25">
      <c r="C14" s="2">
        <v>6</v>
      </c>
      <c r="D14" s="18">
        <v>180108</v>
      </c>
      <c r="E14" s="2" t="s">
        <v>7</v>
      </c>
      <c r="F14" s="56">
        <v>43108</v>
      </c>
      <c r="G14" s="56" t="s">
        <v>54</v>
      </c>
      <c r="H14" s="3">
        <v>90</v>
      </c>
      <c r="I14" s="3"/>
      <c r="J14" s="60">
        <f t="shared" si="1"/>
        <v>99500</v>
      </c>
      <c r="K14" s="60">
        <f t="shared" si="1"/>
        <v>79500</v>
      </c>
      <c r="L14" s="61">
        <v>0.5</v>
      </c>
      <c r="M14" s="12">
        <f t="shared" si="0"/>
        <v>39750</v>
      </c>
      <c r="N14" s="4">
        <f t="shared" si="2"/>
        <v>239250</v>
      </c>
      <c r="O14" s="6"/>
      <c r="P14" s="4"/>
      <c r="Q14" s="12"/>
      <c r="R14" s="31" t="s">
        <v>34</v>
      </c>
      <c r="S14" s="55"/>
      <c r="T14" s="55"/>
      <c r="U14" s="55"/>
    </row>
    <row r="15" spans="3:21" x14ac:dyDescent="0.25">
      <c r="C15" s="2">
        <v>7</v>
      </c>
      <c r="D15" s="18">
        <v>180109</v>
      </c>
      <c r="E15" s="2" t="s">
        <v>8</v>
      </c>
      <c r="F15" s="56">
        <v>43109</v>
      </c>
      <c r="G15" s="56" t="s">
        <v>55</v>
      </c>
      <c r="H15" s="3">
        <v>89</v>
      </c>
      <c r="I15" s="3"/>
      <c r="J15" s="60">
        <f t="shared" si="1"/>
        <v>99400</v>
      </c>
      <c r="K15" s="60">
        <f t="shared" si="1"/>
        <v>79400</v>
      </c>
      <c r="L15" s="61">
        <v>0.5</v>
      </c>
      <c r="M15" s="12">
        <f t="shared" si="0"/>
        <v>39700</v>
      </c>
      <c r="N15" s="4">
        <f t="shared" si="2"/>
        <v>278950</v>
      </c>
      <c r="O15" s="6"/>
      <c r="P15" s="4"/>
      <c r="Q15" s="12"/>
      <c r="R15" s="31" t="s">
        <v>34</v>
      </c>
      <c r="S15" s="55"/>
      <c r="T15" s="55"/>
      <c r="U15" s="55"/>
    </row>
    <row r="16" spans="3:21" x14ac:dyDescent="0.25">
      <c r="C16" s="2">
        <v>8</v>
      </c>
      <c r="D16" s="18">
        <v>180104</v>
      </c>
      <c r="E16" s="2" t="s">
        <v>9</v>
      </c>
      <c r="F16" s="56">
        <v>43104</v>
      </c>
      <c r="G16" s="56" t="s">
        <v>56</v>
      </c>
      <c r="H16" s="3">
        <v>88</v>
      </c>
      <c r="I16" s="3"/>
      <c r="J16" s="60">
        <f t="shared" si="1"/>
        <v>99300</v>
      </c>
      <c r="K16" s="60">
        <f t="shared" si="1"/>
        <v>79300</v>
      </c>
      <c r="L16" s="61">
        <v>0.5</v>
      </c>
      <c r="M16" s="12">
        <f t="shared" si="0"/>
        <v>39650</v>
      </c>
      <c r="N16" s="4">
        <f t="shared" si="2"/>
        <v>318600</v>
      </c>
      <c r="O16" s="6"/>
      <c r="P16" s="4"/>
      <c r="Q16" s="12"/>
      <c r="R16" s="31" t="s">
        <v>34</v>
      </c>
      <c r="S16" s="55"/>
      <c r="T16" s="55"/>
      <c r="U16" s="55"/>
    </row>
    <row r="17" spans="3:21" x14ac:dyDescent="0.25">
      <c r="C17" s="2">
        <v>9</v>
      </c>
      <c r="D17" s="18">
        <v>180106</v>
      </c>
      <c r="E17" s="2" t="s">
        <v>10</v>
      </c>
      <c r="F17" s="56">
        <v>43106</v>
      </c>
      <c r="G17" s="56" t="s">
        <v>57</v>
      </c>
      <c r="H17" s="3">
        <v>86</v>
      </c>
      <c r="I17" s="3"/>
      <c r="J17" s="60">
        <f t="shared" si="1"/>
        <v>99200</v>
      </c>
      <c r="K17" s="60">
        <f t="shared" si="1"/>
        <v>79200</v>
      </c>
      <c r="L17" s="61">
        <v>0.5</v>
      </c>
      <c r="M17" s="12">
        <f t="shared" si="0"/>
        <v>39600</v>
      </c>
      <c r="N17" s="4">
        <f t="shared" si="2"/>
        <v>358200</v>
      </c>
      <c r="O17" s="6"/>
      <c r="P17" s="4"/>
      <c r="Q17" s="12"/>
      <c r="R17" s="31" t="s">
        <v>34</v>
      </c>
      <c r="S17" s="55"/>
      <c r="T17" s="55"/>
      <c r="U17" s="55"/>
    </row>
    <row r="18" spans="3:21" x14ac:dyDescent="0.25">
      <c r="C18" s="2">
        <v>10</v>
      </c>
      <c r="D18" s="18">
        <v>180120</v>
      </c>
      <c r="E18" s="2" t="s">
        <v>11</v>
      </c>
      <c r="F18" s="56">
        <v>43120</v>
      </c>
      <c r="G18" s="56" t="s">
        <v>58</v>
      </c>
      <c r="H18" s="3">
        <v>84</v>
      </c>
      <c r="I18" s="3"/>
      <c r="J18" s="60">
        <f t="shared" si="1"/>
        <v>99100</v>
      </c>
      <c r="K18" s="60">
        <f t="shared" si="1"/>
        <v>79100</v>
      </c>
      <c r="L18" s="61">
        <v>0.5</v>
      </c>
      <c r="M18" s="12">
        <f t="shared" si="0"/>
        <v>39550</v>
      </c>
      <c r="N18" s="4">
        <f t="shared" si="2"/>
        <v>397750</v>
      </c>
      <c r="O18" s="6"/>
      <c r="P18" s="4"/>
      <c r="Q18" s="12"/>
      <c r="R18" s="31" t="s">
        <v>34</v>
      </c>
      <c r="S18" s="55"/>
      <c r="T18" s="55"/>
      <c r="U18" s="55"/>
    </row>
    <row r="19" spans="3:21" x14ac:dyDescent="0.25">
      <c r="C19" s="2">
        <v>11</v>
      </c>
      <c r="D19" s="18">
        <v>180110</v>
      </c>
      <c r="E19" s="2" t="s">
        <v>12</v>
      </c>
      <c r="F19" s="56">
        <v>43110</v>
      </c>
      <c r="G19" s="56" t="s">
        <v>59</v>
      </c>
      <c r="H19" s="3">
        <v>83</v>
      </c>
      <c r="I19" s="3"/>
      <c r="J19" s="60">
        <f t="shared" si="1"/>
        <v>99000</v>
      </c>
      <c r="K19" s="60">
        <f t="shared" si="1"/>
        <v>79000</v>
      </c>
      <c r="L19" s="61">
        <v>0.5</v>
      </c>
      <c r="M19" s="12">
        <f t="shared" si="0"/>
        <v>39500</v>
      </c>
      <c r="N19" s="4">
        <f t="shared" si="2"/>
        <v>437250</v>
      </c>
      <c r="O19" s="6"/>
      <c r="P19" s="4"/>
      <c r="Q19" s="12"/>
      <c r="R19" s="31" t="s">
        <v>34</v>
      </c>
      <c r="S19" s="55"/>
      <c r="T19" s="55"/>
      <c r="U19" s="55"/>
    </row>
    <row r="20" spans="3:21" ht="15.75" thickBot="1" x14ac:dyDescent="0.3">
      <c r="C20" s="15">
        <v>12</v>
      </c>
      <c r="D20" s="15">
        <v>180111</v>
      </c>
      <c r="E20" s="15" t="s">
        <v>13</v>
      </c>
      <c r="F20" s="58">
        <v>43111</v>
      </c>
      <c r="G20" s="58" t="s">
        <v>60</v>
      </c>
      <c r="H20" s="16">
        <v>82</v>
      </c>
      <c r="I20" s="16"/>
      <c r="J20" s="27">
        <f t="shared" si="1"/>
        <v>98900</v>
      </c>
      <c r="K20" s="27">
        <f t="shared" si="1"/>
        <v>78900</v>
      </c>
      <c r="L20" s="62">
        <v>0.5</v>
      </c>
      <c r="M20" s="17">
        <f t="shared" si="0"/>
        <v>39450</v>
      </c>
      <c r="N20" s="17">
        <f t="shared" si="2"/>
        <v>476700</v>
      </c>
      <c r="O20" s="17"/>
      <c r="P20" s="17"/>
      <c r="Q20" s="17"/>
      <c r="R20" s="27" t="s">
        <v>34</v>
      </c>
      <c r="S20" s="67"/>
      <c r="T20" s="67"/>
      <c r="U20" s="67"/>
    </row>
    <row r="21" spans="3:21" x14ac:dyDescent="0.25">
      <c r="C21" s="18">
        <v>13</v>
      </c>
      <c r="D21" s="18">
        <v>180101</v>
      </c>
      <c r="E21" s="18" t="s">
        <v>14</v>
      </c>
      <c r="F21" s="56">
        <v>43101</v>
      </c>
      <c r="G21" s="56" t="s">
        <v>61</v>
      </c>
      <c r="H21" s="11">
        <v>80</v>
      </c>
      <c r="I21" s="11"/>
      <c r="J21" s="60">
        <f t="shared" si="1"/>
        <v>98800</v>
      </c>
      <c r="K21" s="60">
        <f t="shared" si="1"/>
        <v>78800</v>
      </c>
      <c r="L21" s="61">
        <v>0.5</v>
      </c>
      <c r="M21" s="12">
        <f t="shared" si="0"/>
        <v>39400</v>
      </c>
      <c r="N21" s="12">
        <f t="shared" si="2"/>
        <v>516100</v>
      </c>
      <c r="O21" s="9"/>
      <c r="P21" s="12"/>
      <c r="Q21" s="12"/>
      <c r="R21" s="31" t="s">
        <v>34</v>
      </c>
      <c r="S21" s="66"/>
      <c r="T21" s="66"/>
      <c r="U21" s="66"/>
    </row>
    <row r="22" spans="3:21" x14ac:dyDescent="0.25">
      <c r="C22" s="2">
        <v>14</v>
      </c>
      <c r="D22" s="2">
        <v>180102</v>
      </c>
      <c r="E22" s="2" t="s">
        <v>15</v>
      </c>
      <c r="F22" s="56">
        <v>43102</v>
      </c>
      <c r="G22" s="56" t="s">
        <v>62</v>
      </c>
      <c r="H22" s="3">
        <v>78</v>
      </c>
      <c r="I22" s="3"/>
      <c r="J22" s="60">
        <f t="shared" si="1"/>
        <v>98700</v>
      </c>
      <c r="K22" s="60">
        <f t="shared" si="1"/>
        <v>78700</v>
      </c>
      <c r="L22" s="61">
        <v>0.5</v>
      </c>
      <c r="M22" s="12">
        <f t="shared" si="0"/>
        <v>39350</v>
      </c>
      <c r="N22" s="4">
        <f t="shared" si="2"/>
        <v>555450</v>
      </c>
      <c r="O22" s="6"/>
      <c r="P22" s="4"/>
      <c r="Q22" s="12"/>
      <c r="R22" s="31" t="s">
        <v>34</v>
      </c>
      <c r="S22" s="55"/>
      <c r="T22" s="55"/>
      <c r="U22" s="55"/>
    </row>
    <row r="23" spans="3:21" ht="15.75" thickBot="1" x14ac:dyDescent="0.3">
      <c r="C23" s="51">
        <v>15</v>
      </c>
      <c r="D23" s="48">
        <v>180103</v>
      </c>
      <c r="E23" s="51" t="s">
        <v>16</v>
      </c>
      <c r="F23" s="57">
        <v>43103</v>
      </c>
      <c r="G23" s="57" t="s">
        <v>63</v>
      </c>
      <c r="H23" s="49">
        <v>76</v>
      </c>
      <c r="I23" s="49"/>
      <c r="J23" s="53">
        <f t="shared" si="1"/>
        <v>98600</v>
      </c>
      <c r="K23" s="53">
        <f t="shared" si="1"/>
        <v>78600</v>
      </c>
      <c r="L23" s="65">
        <v>0.5</v>
      </c>
      <c r="M23" s="50">
        <f t="shared" si="0"/>
        <v>39300</v>
      </c>
      <c r="N23" s="50">
        <f t="shared" si="2"/>
        <v>594750</v>
      </c>
      <c r="O23" s="52"/>
      <c r="P23" s="52"/>
      <c r="Q23" s="52"/>
      <c r="R23" s="53" t="s">
        <v>34</v>
      </c>
      <c r="S23" s="68"/>
      <c r="T23" s="68"/>
      <c r="U23" s="68"/>
    </row>
    <row r="24" spans="3:21" x14ac:dyDescent="0.25">
      <c r="C24" s="18">
        <v>16</v>
      </c>
      <c r="D24" s="18">
        <v>180124</v>
      </c>
      <c r="E24" s="18" t="s">
        <v>17</v>
      </c>
      <c r="F24" s="56">
        <v>43124</v>
      </c>
      <c r="G24" s="56" t="s">
        <v>64</v>
      </c>
      <c r="H24" s="11">
        <v>68</v>
      </c>
      <c r="I24" s="11"/>
      <c r="J24" s="60">
        <f t="shared" si="1"/>
        <v>98500</v>
      </c>
      <c r="K24" s="60">
        <f t="shared" si="1"/>
        <v>78500</v>
      </c>
      <c r="L24" s="61">
        <v>0.5</v>
      </c>
      <c r="M24" s="12">
        <f t="shared" si="0"/>
        <v>39250</v>
      </c>
      <c r="N24" s="12">
        <f t="shared" si="2"/>
        <v>634000</v>
      </c>
      <c r="O24" s="9"/>
      <c r="P24" s="12"/>
      <c r="Q24" s="12"/>
      <c r="R24" s="33" t="s">
        <v>35</v>
      </c>
      <c r="S24" s="66"/>
      <c r="T24" s="66"/>
      <c r="U24" s="66"/>
    </row>
    <row r="25" spans="3:21" x14ac:dyDescent="0.25">
      <c r="C25" s="18">
        <v>17</v>
      </c>
      <c r="D25" s="2">
        <v>180125</v>
      </c>
      <c r="E25" s="2" t="s">
        <v>18</v>
      </c>
      <c r="F25" s="56">
        <v>43125</v>
      </c>
      <c r="G25" s="56" t="s">
        <v>65</v>
      </c>
      <c r="H25" s="3">
        <v>66</v>
      </c>
      <c r="I25" s="3"/>
      <c r="J25" s="60">
        <f t="shared" si="1"/>
        <v>98400</v>
      </c>
      <c r="K25" s="60">
        <f t="shared" si="1"/>
        <v>78400</v>
      </c>
      <c r="L25" s="61">
        <v>0.5</v>
      </c>
      <c r="M25" s="12">
        <f t="shared" si="0"/>
        <v>39200</v>
      </c>
      <c r="N25" s="4">
        <f t="shared" si="2"/>
        <v>673200</v>
      </c>
      <c r="O25" s="6"/>
      <c r="P25" s="4"/>
      <c r="Q25" s="12"/>
      <c r="R25" s="33" t="s">
        <v>35</v>
      </c>
      <c r="S25" s="55"/>
      <c r="T25" s="55"/>
      <c r="U25" s="55"/>
    </row>
    <row r="26" spans="3:21" x14ac:dyDescent="0.25">
      <c r="C26" s="18">
        <v>18</v>
      </c>
      <c r="D26" s="2">
        <v>180107</v>
      </c>
      <c r="E26" s="2" t="s">
        <v>19</v>
      </c>
      <c r="F26" s="56">
        <v>43107</v>
      </c>
      <c r="G26" s="56" t="s">
        <v>66</v>
      </c>
      <c r="H26" s="3">
        <v>64</v>
      </c>
      <c r="I26" s="3"/>
      <c r="J26" s="60">
        <f t="shared" si="1"/>
        <v>98300</v>
      </c>
      <c r="K26" s="60">
        <f t="shared" si="1"/>
        <v>78300</v>
      </c>
      <c r="L26" s="61">
        <v>0.5</v>
      </c>
      <c r="M26" s="12">
        <f t="shared" si="0"/>
        <v>39150</v>
      </c>
      <c r="N26" s="4">
        <f t="shared" si="2"/>
        <v>712350</v>
      </c>
      <c r="O26" s="6"/>
      <c r="P26" s="4"/>
      <c r="Q26" s="12"/>
      <c r="R26" s="33" t="s">
        <v>35</v>
      </c>
      <c r="S26" s="55"/>
      <c r="T26" s="55"/>
      <c r="U26" s="55"/>
    </row>
    <row r="27" spans="3:21" x14ac:dyDescent="0.25">
      <c r="C27" s="18">
        <v>19</v>
      </c>
      <c r="D27" s="2">
        <v>180113</v>
      </c>
      <c r="E27" s="2" t="s">
        <v>20</v>
      </c>
      <c r="F27" s="56">
        <v>43113</v>
      </c>
      <c r="G27" s="56" t="s">
        <v>67</v>
      </c>
      <c r="H27" s="3">
        <v>62</v>
      </c>
      <c r="I27" s="3"/>
      <c r="J27" s="60">
        <f t="shared" si="1"/>
        <v>98200</v>
      </c>
      <c r="K27" s="60">
        <f t="shared" si="1"/>
        <v>78200</v>
      </c>
      <c r="L27" s="61">
        <v>0.5</v>
      </c>
      <c r="M27" s="12">
        <f t="shared" si="0"/>
        <v>39100</v>
      </c>
      <c r="N27" s="4">
        <f t="shared" si="2"/>
        <v>751450</v>
      </c>
      <c r="O27" s="6"/>
      <c r="P27" s="4"/>
      <c r="Q27" s="12"/>
      <c r="R27" s="33" t="s">
        <v>35</v>
      </c>
      <c r="S27" s="55"/>
      <c r="T27" s="55"/>
      <c r="U27" s="55"/>
    </row>
    <row r="28" spans="3:21" x14ac:dyDescent="0.25">
      <c r="C28" s="18">
        <v>20</v>
      </c>
      <c r="D28" s="2">
        <v>180105</v>
      </c>
      <c r="E28" s="2" t="s">
        <v>21</v>
      </c>
      <c r="F28" s="56">
        <v>43105</v>
      </c>
      <c r="G28" s="56" t="s">
        <v>68</v>
      </c>
      <c r="H28" s="3">
        <v>60</v>
      </c>
      <c r="I28" s="3"/>
      <c r="J28" s="60">
        <f t="shared" si="1"/>
        <v>98100</v>
      </c>
      <c r="K28" s="60">
        <f t="shared" si="1"/>
        <v>78100</v>
      </c>
      <c r="L28" s="61">
        <v>0.5</v>
      </c>
      <c r="M28" s="12">
        <f t="shared" si="0"/>
        <v>39050</v>
      </c>
      <c r="N28" s="4">
        <f t="shared" si="2"/>
        <v>790500</v>
      </c>
      <c r="O28" s="6"/>
      <c r="P28" s="4"/>
      <c r="Q28" s="12"/>
      <c r="R28" s="33" t="s">
        <v>35</v>
      </c>
      <c r="S28" s="55"/>
      <c r="T28" s="55"/>
      <c r="U28" s="55"/>
    </row>
    <row r="29" spans="3:21" x14ac:dyDescent="0.25">
      <c r="C29" s="18">
        <v>21</v>
      </c>
      <c r="D29" s="2">
        <v>180112</v>
      </c>
      <c r="E29" s="2" t="s">
        <v>26</v>
      </c>
      <c r="F29" s="56">
        <v>43112</v>
      </c>
      <c r="G29" s="56" t="s">
        <v>69</v>
      </c>
      <c r="H29" s="3">
        <v>58</v>
      </c>
      <c r="I29" s="3"/>
      <c r="J29" s="60">
        <f t="shared" si="1"/>
        <v>98000</v>
      </c>
      <c r="K29" s="60">
        <f t="shared" si="1"/>
        <v>78000</v>
      </c>
      <c r="L29" s="61">
        <v>0.5</v>
      </c>
      <c r="M29" s="12">
        <f t="shared" si="0"/>
        <v>39000</v>
      </c>
      <c r="N29" s="4">
        <f t="shared" si="2"/>
        <v>829500</v>
      </c>
      <c r="O29" s="6"/>
      <c r="P29" s="6"/>
      <c r="Q29" s="9"/>
      <c r="R29" s="33" t="s">
        <v>35</v>
      </c>
      <c r="S29" s="55"/>
      <c r="T29" s="55"/>
      <c r="U29" s="55"/>
    </row>
    <row r="30" spans="3:21" x14ac:dyDescent="0.25">
      <c r="C30" s="18">
        <v>22</v>
      </c>
      <c r="D30" s="2">
        <v>180116</v>
      </c>
      <c r="E30" s="2" t="s">
        <v>27</v>
      </c>
      <c r="F30" s="56">
        <v>43116</v>
      </c>
      <c r="G30" s="56" t="s">
        <v>70</v>
      </c>
      <c r="H30" s="3">
        <v>56</v>
      </c>
      <c r="I30" s="3"/>
      <c r="J30" s="60">
        <f t="shared" si="1"/>
        <v>97900</v>
      </c>
      <c r="K30" s="60">
        <f t="shared" si="1"/>
        <v>77900</v>
      </c>
      <c r="L30" s="61">
        <v>0.5</v>
      </c>
      <c r="M30" s="12">
        <f t="shared" si="0"/>
        <v>38950</v>
      </c>
      <c r="N30" s="4">
        <f t="shared" si="2"/>
        <v>868450</v>
      </c>
      <c r="O30" s="6"/>
      <c r="P30" s="6"/>
      <c r="Q30" s="9"/>
      <c r="R30" s="33" t="s">
        <v>35</v>
      </c>
      <c r="S30" s="55"/>
      <c r="T30" s="55"/>
      <c r="U30" s="55"/>
    </row>
    <row r="31" spans="3:21" x14ac:dyDescent="0.25">
      <c r="C31" s="18">
        <v>23</v>
      </c>
      <c r="D31" s="2">
        <v>180118</v>
      </c>
      <c r="E31" s="2" t="s">
        <v>28</v>
      </c>
      <c r="F31" s="56">
        <v>43118</v>
      </c>
      <c r="G31" s="56" t="s">
        <v>71</v>
      </c>
      <c r="H31" s="3">
        <v>54</v>
      </c>
      <c r="I31" s="3"/>
      <c r="J31" s="60">
        <f t="shared" si="1"/>
        <v>97800</v>
      </c>
      <c r="K31" s="60">
        <f t="shared" si="1"/>
        <v>77800</v>
      </c>
      <c r="L31" s="61">
        <v>0.5</v>
      </c>
      <c r="M31" s="12">
        <f t="shared" si="0"/>
        <v>38900</v>
      </c>
      <c r="N31" s="4">
        <f t="shared" si="2"/>
        <v>907350</v>
      </c>
      <c r="O31" s="6"/>
      <c r="P31" s="6"/>
      <c r="Q31" s="9"/>
      <c r="R31" s="33" t="s">
        <v>35</v>
      </c>
      <c r="S31" s="55"/>
      <c r="T31" s="55"/>
      <c r="U31" s="55"/>
    </row>
    <row r="32" spans="3:21" x14ac:dyDescent="0.25">
      <c r="C32" s="18">
        <v>24</v>
      </c>
      <c r="D32" s="2">
        <v>180119</v>
      </c>
      <c r="E32" s="2" t="s">
        <v>29</v>
      </c>
      <c r="F32" s="56">
        <v>43119</v>
      </c>
      <c r="G32" s="56" t="s">
        <v>72</v>
      </c>
      <c r="H32" s="3">
        <v>52</v>
      </c>
      <c r="I32" s="3"/>
      <c r="J32" s="60">
        <f t="shared" si="1"/>
        <v>97700</v>
      </c>
      <c r="K32" s="60">
        <f t="shared" si="1"/>
        <v>77700</v>
      </c>
      <c r="L32" s="61">
        <v>0.5</v>
      </c>
      <c r="M32" s="12">
        <f t="shared" si="0"/>
        <v>38850</v>
      </c>
      <c r="N32" s="4">
        <f t="shared" si="2"/>
        <v>946200</v>
      </c>
      <c r="O32" s="6"/>
      <c r="P32" s="6"/>
      <c r="Q32" s="9"/>
      <c r="R32" s="33" t="s">
        <v>35</v>
      </c>
      <c r="S32" s="55"/>
      <c r="T32" s="55"/>
      <c r="U32" s="55"/>
    </row>
    <row r="33" spans="3:21" x14ac:dyDescent="0.25">
      <c r="C33" s="18">
        <v>25</v>
      </c>
      <c r="D33" s="2">
        <v>180121</v>
      </c>
      <c r="E33" s="2" t="s">
        <v>30</v>
      </c>
      <c r="F33" s="56">
        <v>43121</v>
      </c>
      <c r="G33" s="56" t="s">
        <v>73</v>
      </c>
      <c r="H33" s="3">
        <v>50</v>
      </c>
      <c r="I33" s="3"/>
      <c r="J33" s="60">
        <f t="shared" si="1"/>
        <v>97600</v>
      </c>
      <c r="K33" s="60">
        <f t="shared" si="1"/>
        <v>77600</v>
      </c>
      <c r="L33" s="61">
        <v>0.5</v>
      </c>
      <c r="M33" s="12">
        <f t="shared" si="0"/>
        <v>38800</v>
      </c>
      <c r="N33" s="4">
        <f t="shared" si="2"/>
        <v>985000</v>
      </c>
      <c r="O33" s="6"/>
      <c r="P33" s="6"/>
      <c r="Q33" s="9"/>
      <c r="R33" s="33" t="s">
        <v>35</v>
      </c>
      <c r="S33" s="55"/>
      <c r="T33" s="55"/>
      <c r="U33" s="55"/>
    </row>
  </sheetData>
  <mergeCells count="3">
    <mergeCell ref="C2:F2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50"/>
  <sheetViews>
    <sheetView topLeftCell="B10" zoomScale="85" zoomScaleNormal="85" workbookViewId="0">
      <selection activeCell="M40" sqref="M40"/>
    </sheetView>
  </sheetViews>
  <sheetFormatPr defaultRowHeight="15" x14ac:dyDescent="0.25"/>
  <cols>
    <col min="3" max="3" width="11.28515625" customWidth="1"/>
    <col min="4" max="4" width="21" customWidth="1"/>
    <col min="5" max="5" width="20.42578125" customWidth="1"/>
    <col min="6" max="7" width="19.85546875" customWidth="1"/>
    <col min="8" max="8" width="13.140625" customWidth="1"/>
    <col min="9" max="9" width="15" customWidth="1"/>
    <col min="10" max="11" width="19.85546875" customWidth="1"/>
    <col min="12" max="13" width="18.28515625" customWidth="1"/>
    <col min="14" max="14" width="19.140625" customWidth="1"/>
    <col min="15" max="15" width="25" customWidth="1"/>
    <col min="16" max="16" width="22.85546875" customWidth="1"/>
    <col min="17" max="17" width="25.28515625" customWidth="1"/>
    <col min="18" max="18" width="48" customWidth="1"/>
    <col min="19" max="19" width="38.85546875" customWidth="1"/>
    <col min="20" max="20" width="19.5703125" customWidth="1"/>
    <col min="21" max="21" width="18.7109375" customWidth="1"/>
    <col min="22" max="22" width="15" customWidth="1"/>
  </cols>
  <sheetData>
    <row r="2" spans="3:21" x14ac:dyDescent="0.25">
      <c r="C2" s="153" t="s">
        <v>85</v>
      </c>
      <c r="D2" s="153"/>
      <c r="E2" s="153"/>
      <c r="F2" s="153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4" spans="3:21" x14ac:dyDescent="0.25">
      <c r="C4" s="154" t="s">
        <v>42</v>
      </c>
      <c r="D4" s="154"/>
      <c r="E4" s="154"/>
      <c r="F4" s="64">
        <v>500000</v>
      </c>
      <c r="G4" s="26"/>
      <c r="H4" s="26"/>
      <c r="I4" s="26"/>
      <c r="J4" s="26"/>
      <c r="K4" s="26"/>
      <c r="L4" s="26"/>
      <c r="M4" s="63"/>
      <c r="N4" s="63"/>
      <c r="O4" s="1"/>
    </row>
    <row r="5" spans="3:21" x14ac:dyDescent="0.25">
      <c r="C5" s="54" t="s">
        <v>96</v>
      </c>
      <c r="D5" s="54"/>
      <c r="E5" s="54"/>
      <c r="F5" s="64">
        <v>600000</v>
      </c>
      <c r="G5" s="64"/>
      <c r="H5" s="64"/>
      <c r="I5" s="64"/>
      <c r="J5" s="64"/>
      <c r="K5" s="64"/>
      <c r="L5" s="64"/>
      <c r="M5" s="64"/>
      <c r="N5" s="64"/>
      <c r="O5" s="1"/>
    </row>
    <row r="6" spans="3:21" x14ac:dyDescent="0.25">
      <c r="C6" s="155" t="s">
        <v>78</v>
      </c>
      <c r="D6" s="155"/>
      <c r="E6" s="155"/>
      <c r="F6" s="64">
        <f>N33</f>
        <v>985000</v>
      </c>
      <c r="G6" s="64"/>
      <c r="H6" s="64"/>
      <c r="I6" s="64"/>
      <c r="J6" s="64"/>
      <c r="K6" s="64"/>
      <c r="L6" s="64"/>
      <c r="M6" s="64"/>
      <c r="N6" s="64"/>
      <c r="O6" s="1"/>
    </row>
    <row r="8" spans="3:21" ht="35.25" customHeight="1" x14ac:dyDescent="0.25">
      <c r="C8" s="55" t="s">
        <v>0</v>
      </c>
      <c r="D8" s="55" t="s">
        <v>83</v>
      </c>
      <c r="E8" s="55" t="s">
        <v>46</v>
      </c>
      <c r="F8" s="55" t="s">
        <v>44</v>
      </c>
      <c r="G8" s="55" t="s">
        <v>82</v>
      </c>
      <c r="H8" s="55" t="s">
        <v>43</v>
      </c>
      <c r="I8" s="55" t="s">
        <v>48</v>
      </c>
      <c r="J8" s="55" t="s">
        <v>81</v>
      </c>
      <c r="K8" s="55" t="s">
        <v>45</v>
      </c>
      <c r="L8" s="55" t="s">
        <v>80</v>
      </c>
      <c r="M8" s="55" t="s">
        <v>1</v>
      </c>
      <c r="N8" s="55" t="s">
        <v>75</v>
      </c>
      <c r="O8" s="55" t="s">
        <v>47</v>
      </c>
      <c r="P8" s="55" t="s">
        <v>76</v>
      </c>
      <c r="Q8" s="55" t="s">
        <v>74</v>
      </c>
      <c r="R8" s="55" t="s">
        <v>31</v>
      </c>
      <c r="S8" s="55" t="s">
        <v>23</v>
      </c>
      <c r="T8" s="55" t="s">
        <v>39</v>
      </c>
      <c r="U8" s="55" t="s">
        <v>40</v>
      </c>
    </row>
    <row r="9" spans="3:21" x14ac:dyDescent="0.25">
      <c r="C9" s="151">
        <v>1</v>
      </c>
      <c r="D9" s="18">
        <v>180123</v>
      </c>
      <c r="E9" s="18" t="s">
        <v>2</v>
      </c>
      <c r="F9" s="56">
        <v>43123</v>
      </c>
      <c r="G9" s="56" t="s">
        <v>49</v>
      </c>
      <c r="H9" s="11">
        <v>98</v>
      </c>
      <c r="I9" s="11"/>
      <c r="J9" s="60">
        <v>100000</v>
      </c>
      <c r="K9" s="60">
        <v>80000</v>
      </c>
      <c r="L9" s="61">
        <v>0.5</v>
      </c>
      <c r="M9" s="12">
        <v>40000</v>
      </c>
      <c r="N9" s="12">
        <v>40000</v>
      </c>
      <c r="O9" s="12">
        <v>40000</v>
      </c>
      <c r="P9" s="12">
        <f>O9</f>
        <v>40000</v>
      </c>
      <c r="Q9" s="39">
        <v>4.1666666666666664E-2</v>
      </c>
      <c r="R9" s="30" t="s">
        <v>32</v>
      </c>
      <c r="S9" s="55"/>
      <c r="T9" s="55"/>
      <c r="U9" s="55"/>
    </row>
    <row r="10" spans="3:21" x14ac:dyDescent="0.25">
      <c r="C10" s="152">
        <v>2</v>
      </c>
      <c r="D10" s="18">
        <v>180122</v>
      </c>
      <c r="E10" s="2" t="s">
        <v>3</v>
      </c>
      <c r="F10" s="56">
        <v>43122</v>
      </c>
      <c r="G10" s="56" t="s">
        <v>50</v>
      </c>
      <c r="H10" s="3">
        <v>96</v>
      </c>
      <c r="I10" s="3"/>
      <c r="J10" s="60">
        <v>99900</v>
      </c>
      <c r="K10" s="60">
        <v>79900</v>
      </c>
      <c r="L10" s="61">
        <v>0.5</v>
      </c>
      <c r="M10" s="12">
        <v>39950</v>
      </c>
      <c r="N10" s="4">
        <v>79950</v>
      </c>
      <c r="O10" s="6">
        <v>39950</v>
      </c>
      <c r="P10" s="4">
        <f>P9+O10</f>
        <v>79950</v>
      </c>
      <c r="Q10" s="39">
        <v>4.0666666666666663E-2</v>
      </c>
      <c r="R10" s="30" t="s">
        <v>32</v>
      </c>
      <c r="S10" s="55"/>
      <c r="T10" s="55"/>
      <c r="U10" s="55"/>
    </row>
    <row r="11" spans="3:21" x14ac:dyDescent="0.25">
      <c r="C11" s="152">
        <v>3</v>
      </c>
      <c r="D11" s="18">
        <v>180117</v>
      </c>
      <c r="E11" s="2" t="s">
        <v>4</v>
      </c>
      <c r="F11" s="56">
        <v>43117</v>
      </c>
      <c r="G11" s="56" t="s">
        <v>51</v>
      </c>
      <c r="H11" s="3">
        <v>95</v>
      </c>
      <c r="I11" s="59"/>
      <c r="J11" s="60">
        <v>99800</v>
      </c>
      <c r="K11" s="60">
        <v>79800</v>
      </c>
      <c r="L11" s="61">
        <v>0.5</v>
      </c>
      <c r="M11" s="12">
        <v>39900</v>
      </c>
      <c r="N11" s="4">
        <v>119850</v>
      </c>
      <c r="O11" s="14">
        <v>39900</v>
      </c>
      <c r="P11" s="4">
        <f>P10+O11</f>
        <v>119850</v>
      </c>
      <c r="Q11" s="39">
        <v>3.9666666666666663E-2</v>
      </c>
      <c r="R11" s="30" t="s">
        <v>32</v>
      </c>
      <c r="S11" s="55"/>
      <c r="T11" s="55"/>
      <c r="U11" s="55"/>
    </row>
    <row r="12" spans="3:21" ht="15" customHeight="1" x14ac:dyDescent="0.25">
      <c r="C12" s="7">
        <v>4</v>
      </c>
      <c r="D12" s="70">
        <v>180115</v>
      </c>
      <c r="E12" s="7" t="s">
        <v>5</v>
      </c>
      <c r="F12" s="71">
        <v>43115</v>
      </c>
      <c r="G12" s="71" t="s">
        <v>52</v>
      </c>
      <c r="H12" s="28">
        <v>94</v>
      </c>
      <c r="I12" s="28"/>
      <c r="J12" s="72">
        <v>99700</v>
      </c>
      <c r="K12" s="72">
        <v>79700</v>
      </c>
      <c r="L12" s="73">
        <v>0.5</v>
      </c>
      <c r="M12" s="74">
        <v>39850</v>
      </c>
      <c r="N12" s="10">
        <v>159700</v>
      </c>
      <c r="O12" s="10"/>
      <c r="P12" s="10"/>
      <c r="Q12" s="108">
        <v>3.8666666666666662E-2</v>
      </c>
      <c r="R12" s="76" t="s">
        <v>93</v>
      </c>
      <c r="S12" s="77" t="s">
        <v>84</v>
      </c>
      <c r="T12" s="75" t="s">
        <v>25</v>
      </c>
      <c r="U12" s="75" t="s">
        <v>25</v>
      </c>
    </row>
    <row r="13" spans="3:21" x14ac:dyDescent="0.25">
      <c r="C13" s="152">
        <v>5</v>
      </c>
      <c r="D13" s="18">
        <v>180114</v>
      </c>
      <c r="E13" s="2" t="s">
        <v>6</v>
      </c>
      <c r="F13" s="56">
        <v>43114</v>
      </c>
      <c r="G13" s="56" t="s">
        <v>53</v>
      </c>
      <c r="H13" s="3">
        <v>92</v>
      </c>
      <c r="I13" s="3"/>
      <c r="J13" s="60">
        <v>99600</v>
      </c>
      <c r="K13" s="60">
        <v>79600</v>
      </c>
      <c r="L13" s="61">
        <v>0.5</v>
      </c>
      <c r="M13" s="12">
        <v>39800</v>
      </c>
      <c r="N13" s="4">
        <v>199500</v>
      </c>
      <c r="O13" s="6">
        <v>39800</v>
      </c>
      <c r="P13" s="4">
        <f>P11+O13</f>
        <v>159650</v>
      </c>
      <c r="Q13" s="39">
        <v>3.8090277777777778E-2</v>
      </c>
      <c r="R13" s="30" t="s">
        <v>32</v>
      </c>
      <c r="S13" s="55"/>
      <c r="T13" s="55"/>
      <c r="U13" s="55"/>
    </row>
    <row r="14" spans="3:21" x14ac:dyDescent="0.25">
      <c r="C14" s="152">
        <v>6</v>
      </c>
      <c r="D14" s="18">
        <v>180108</v>
      </c>
      <c r="E14" s="2" t="s">
        <v>7</v>
      </c>
      <c r="F14" s="56">
        <v>43108</v>
      </c>
      <c r="G14" s="56" t="s">
        <v>54</v>
      </c>
      <c r="H14" s="3">
        <v>90</v>
      </c>
      <c r="I14" s="3"/>
      <c r="J14" s="60">
        <v>99500</v>
      </c>
      <c r="K14" s="60">
        <v>79500</v>
      </c>
      <c r="L14" s="61">
        <v>0.5</v>
      </c>
      <c r="M14" s="12">
        <v>39750</v>
      </c>
      <c r="N14" s="4">
        <v>239250</v>
      </c>
      <c r="O14" s="6">
        <v>39750</v>
      </c>
      <c r="P14" s="4">
        <f>P13+O14</f>
        <v>199400</v>
      </c>
      <c r="Q14" s="39">
        <v>3.7090277777777778E-2</v>
      </c>
      <c r="R14" s="30" t="s">
        <v>32</v>
      </c>
      <c r="S14" s="55"/>
      <c r="T14" s="55"/>
      <c r="U14" s="55"/>
    </row>
    <row r="15" spans="3:21" ht="15" customHeight="1" x14ac:dyDescent="0.25">
      <c r="C15" s="7">
        <v>7</v>
      </c>
      <c r="D15" s="70">
        <v>180109</v>
      </c>
      <c r="E15" s="7" t="s">
        <v>8</v>
      </c>
      <c r="F15" s="71">
        <v>43109</v>
      </c>
      <c r="G15" s="71" t="s">
        <v>55</v>
      </c>
      <c r="H15" s="28">
        <v>89</v>
      </c>
      <c r="I15" s="28"/>
      <c r="J15" s="72">
        <v>99400</v>
      </c>
      <c r="K15" s="72">
        <v>79400</v>
      </c>
      <c r="L15" s="73">
        <v>0.5</v>
      </c>
      <c r="M15" s="74">
        <v>39700</v>
      </c>
      <c r="N15" s="10">
        <v>278950</v>
      </c>
      <c r="O15" s="10"/>
      <c r="P15" s="10"/>
      <c r="Q15" s="108">
        <v>4.1666666666666664E-2</v>
      </c>
      <c r="R15" s="76" t="s">
        <v>94</v>
      </c>
      <c r="S15" s="77" t="s">
        <v>84</v>
      </c>
      <c r="T15" s="75" t="s">
        <v>25</v>
      </c>
      <c r="U15" s="75" t="s">
        <v>24</v>
      </c>
    </row>
    <row r="16" spans="3:21" x14ac:dyDescent="0.25">
      <c r="C16" s="152">
        <v>8</v>
      </c>
      <c r="D16" s="18">
        <v>180104</v>
      </c>
      <c r="E16" s="2" t="s">
        <v>9</v>
      </c>
      <c r="F16" s="56">
        <v>43104</v>
      </c>
      <c r="G16" s="56" t="s">
        <v>56</v>
      </c>
      <c r="H16" s="3">
        <v>88</v>
      </c>
      <c r="I16" s="3"/>
      <c r="J16" s="60">
        <v>99300</v>
      </c>
      <c r="K16" s="60">
        <v>79300</v>
      </c>
      <c r="L16" s="61">
        <v>0.5</v>
      </c>
      <c r="M16" s="12">
        <v>39650</v>
      </c>
      <c r="N16" s="4">
        <v>318600</v>
      </c>
      <c r="O16" s="6">
        <v>39650</v>
      </c>
      <c r="P16" s="4">
        <f>P14+O16</f>
        <v>239050</v>
      </c>
      <c r="Q16" s="39">
        <v>0</v>
      </c>
      <c r="R16" s="30" t="s">
        <v>32</v>
      </c>
      <c r="S16" s="55"/>
      <c r="T16" s="55"/>
      <c r="U16" s="55"/>
    </row>
    <row r="17" spans="3:21" x14ac:dyDescent="0.25">
      <c r="C17" s="152">
        <v>9</v>
      </c>
      <c r="D17" s="18">
        <v>180106</v>
      </c>
      <c r="E17" s="2" t="s">
        <v>10</v>
      </c>
      <c r="F17" s="56">
        <v>43106</v>
      </c>
      <c r="G17" s="56" t="s">
        <v>57</v>
      </c>
      <c r="H17" s="3">
        <v>86</v>
      </c>
      <c r="I17" s="3"/>
      <c r="J17" s="60">
        <v>99200</v>
      </c>
      <c r="K17" s="60">
        <v>79200</v>
      </c>
      <c r="L17" s="61">
        <v>0.5</v>
      </c>
      <c r="M17" s="12">
        <v>39600</v>
      </c>
      <c r="N17" s="4">
        <v>358200</v>
      </c>
      <c r="O17" s="6">
        <v>39600</v>
      </c>
      <c r="P17" s="4">
        <f>P16+O17</f>
        <v>278650</v>
      </c>
      <c r="Q17" s="39">
        <v>0</v>
      </c>
      <c r="R17" s="30" t="s">
        <v>32</v>
      </c>
      <c r="S17" s="55"/>
      <c r="T17" s="55"/>
      <c r="U17" s="55"/>
    </row>
    <row r="18" spans="3:21" ht="15" customHeight="1" x14ac:dyDescent="0.25">
      <c r="C18" s="7">
        <v>10</v>
      </c>
      <c r="D18" s="70">
        <v>180120</v>
      </c>
      <c r="E18" s="7" t="s">
        <v>11</v>
      </c>
      <c r="F18" s="71">
        <v>43120</v>
      </c>
      <c r="G18" s="71" t="s">
        <v>58</v>
      </c>
      <c r="H18" s="28">
        <v>84</v>
      </c>
      <c r="I18" s="28"/>
      <c r="J18" s="72">
        <v>99100</v>
      </c>
      <c r="K18" s="72">
        <v>79100</v>
      </c>
      <c r="L18" s="73">
        <v>0.5</v>
      </c>
      <c r="M18" s="74">
        <v>39550</v>
      </c>
      <c r="N18" s="10">
        <v>397750</v>
      </c>
      <c r="O18" s="10"/>
      <c r="P18" s="10"/>
      <c r="Q18" s="108">
        <v>4.1666666666666664E-2</v>
      </c>
      <c r="R18" s="76" t="s">
        <v>93</v>
      </c>
      <c r="S18" s="77" t="s">
        <v>84</v>
      </c>
      <c r="T18" s="75" t="s">
        <v>25</v>
      </c>
      <c r="U18" s="75" t="s">
        <v>25</v>
      </c>
    </row>
    <row r="19" spans="3:21" x14ac:dyDescent="0.25">
      <c r="C19" s="152">
        <v>11</v>
      </c>
      <c r="D19" s="18">
        <v>180110</v>
      </c>
      <c r="E19" s="2" t="s">
        <v>12</v>
      </c>
      <c r="F19" s="56">
        <v>43110</v>
      </c>
      <c r="G19" s="56" t="s">
        <v>59</v>
      </c>
      <c r="H19" s="3">
        <v>83</v>
      </c>
      <c r="I19" s="3"/>
      <c r="J19" s="60">
        <v>99000</v>
      </c>
      <c r="K19" s="60">
        <v>79000</v>
      </c>
      <c r="L19" s="61">
        <v>0.5</v>
      </c>
      <c r="M19" s="12">
        <v>39500</v>
      </c>
      <c r="N19" s="4">
        <v>437250</v>
      </c>
      <c r="O19" s="6">
        <v>39500</v>
      </c>
      <c r="P19" s="4">
        <f>P17+O19</f>
        <v>318150</v>
      </c>
      <c r="Q19" s="39">
        <v>3.7666666666666661E-2</v>
      </c>
      <c r="R19" s="30" t="s">
        <v>32</v>
      </c>
      <c r="S19" s="55"/>
      <c r="T19" s="55"/>
      <c r="U19" s="55"/>
    </row>
    <row r="20" spans="3:21" x14ac:dyDescent="0.25">
      <c r="C20" s="152">
        <v>12</v>
      </c>
      <c r="D20" s="18">
        <v>180111</v>
      </c>
      <c r="E20" s="2" t="s">
        <v>13</v>
      </c>
      <c r="F20" s="56">
        <v>43111</v>
      </c>
      <c r="G20" s="56" t="s">
        <v>60</v>
      </c>
      <c r="H20" s="3">
        <v>82</v>
      </c>
      <c r="I20" s="3"/>
      <c r="J20" s="60">
        <v>98900</v>
      </c>
      <c r="K20" s="60">
        <v>78900</v>
      </c>
      <c r="L20" s="61">
        <v>0.5</v>
      </c>
      <c r="M20" s="12">
        <v>39450</v>
      </c>
      <c r="N20" s="4">
        <v>476700</v>
      </c>
      <c r="O20" s="6">
        <v>39450</v>
      </c>
      <c r="P20" s="4">
        <f>P19+O20</f>
        <v>357600</v>
      </c>
      <c r="Q20" s="39">
        <v>3.666666666666666E-2</v>
      </c>
      <c r="R20" s="30" t="s">
        <v>32</v>
      </c>
      <c r="S20" s="2"/>
      <c r="T20" s="18"/>
      <c r="U20" s="2"/>
    </row>
    <row r="21" spans="3:21" x14ac:dyDescent="0.25">
      <c r="C21" s="151">
        <v>13</v>
      </c>
      <c r="D21" s="18">
        <v>180101</v>
      </c>
      <c r="E21" s="18" t="s">
        <v>14</v>
      </c>
      <c r="F21" s="56">
        <v>43101</v>
      </c>
      <c r="G21" s="56" t="s">
        <v>61</v>
      </c>
      <c r="H21" s="11">
        <v>80</v>
      </c>
      <c r="I21" s="11"/>
      <c r="J21" s="60">
        <v>98800</v>
      </c>
      <c r="K21" s="60">
        <v>78800</v>
      </c>
      <c r="L21" s="61">
        <v>0.5</v>
      </c>
      <c r="M21" s="12">
        <v>39400</v>
      </c>
      <c r="N21" s="12">
        <v>516100</v>
      </c>
      <c r="O21" s="9">
        <v>39400</v>
      </c>
      <c r="P21" s="12">
        <f>P20+O21</f>
        <v>397000</v>
      </c>
      <c r="Q21" s="39">
        <v>3.5666666666666659E-2</v>
      </c>
      <c r="R21" s="30" t="s">
        <v>32</v>
      </c>
      <c r="S21" s="66"/>
      <c r="T21" s="66"/>
      <c r="U21" s="66"/>
    </row>
    <row r="22" spans="3:21" ht="15" customHeight="1" x14ac:dyDescent="0.25">
      <c r="C22" s="7">
        <v>14</v>
      </c>
      <c r="D22" s="7">
        <v>180102</v>
      </c>
      <c r="E22" s="7" t="s">
        <v>15</v>
      </c>
      <c r="F22" s="71">
        <v>43102</v>
      </c>
      <c r="G22" s="71" t="s">
        <v>62</v>
      </c>
      <c r="H22" s="28">
        <v>78</v>
      </c>
      <c r="I22" s="28"/>
      <c r="J22" s="72">
        <v>98700</v>
      </c>
      <c r="K22" s="72">
        <v>78700</v>
      </c>
      <c r="L22" s="73">
        <v>0.5</v>
      </c>
      <c r="M22" s="74">
        <v>39350</v>
      </c>
      <c r="N22" s="10">
        <v>555450</v>
      </c>
      <c r="O22" s="10"/>
      <c r="P22" s="10"/>
      <c r="Q22" s="108">
        <v>3.4666666666666658E-2</v>
      </c>
      <c r="R22" s="76" t="s">
        <v>93</v>
      </c>
      <c r="S22" s="77" t="s">
        <v>84</v>
      </c>
      <c r="T22" s="75" t="s">
        <v>25</v>
      </c>
      <c r="U22" s="75" t="s">
        <v>24</v>
      </c>
    </row>
    <row r="23" spans="3:21" x14ac:dyDescent="0.25">
      <c r="C23" s="152">
        <v>15</v>
      </c>
      <c r="D23" s="18">
        <v>180103</v>
      </c>
      <c r="E23" s="2" t="s">
        <v>16</v>
      </c>
      <c r="F23" s="56">
        <v>43103</v>
      </c>
      <c r="G23" s="56" t="s">
        <v>63</v>
      </c>
      <c r="H23" s="3">
        <v>76</v>
      </c>
      <c r="I23" s="3"/>
      <c r="J23" s="60">
        <v>98600</v>
      </c>
      <c r="K23" s="60">
        <v>78600</v>
      </c>
      <c r="L23" s="61">
        <v>0.5</v>
      </c>
      <c r="M23" s="12">
        <v>39300</v>
      </c>
      <c r="N23" s="4">
        <v>594750</v>
      </c>
      <c r="O23" s="6">
        <v>39300</v>
      </c>
      <c r="P23" s="4">
        <f>P21+O23</f>
        <v>436300</v>
      </c>
      <c r="Q23" s="111">
        <v>3.3666666666666657E-2</v>
      </c>
      <c r="R23" s="30" t="s">
        <v>32</v>
      </c>
      <c r="S23" s="2"/>
      <c r="T23" s="18"/>
      <c r="U23" s="2"/>
    </row>
    <row r="24" spans="3:21" ht="15.75" thickBot="1" x14ac:dyDescent="0.3">
      <c r="C24" s="15">
        <v>16</v>
      </c>
      <c r="D24" s="15">
        <v>180124</v>
      </c>
      <c r="E24" s="15" t="s">
        <v>17</v>
      </c>
      <c r="F24" s="58">
        <v>43124</v>
      </c>
      <c r="G24" s="58" t="s">
        <v>64</v>
      </c>
      <c r="H24" s="23">
        <v>68</v>
      </c>
      <c r="I24" s="23"/>
      <c r="J24" s="78">
        <v>98500</v>
      </c>
      <c r="K24" s="78">
        <v>78500</v>
      </c>
      <c r="L24" s="79">
        <v>0.5</v>
      </c>
      <c r="M24" s="40">
        <v>39250</v>
      </c>
      <c r="N24" s="40">
        <v>634000</v>
      </c>
      <c r="O24" s="24">
        <v>39250</v>
      </c>
      <c r="P24" s="109">
        <f>P23+O24</f>
        <v>475550</v>
      </c>
      <c r="Q24" s="112">
        <v>3.2666666666666656E-2</v>
      </c>
      <c r="R24" s="110" t="s">
        <v>32</v>
      </c>
      <c r="S24" s="80"/>
      <c r="T24" s="80"/>
      <c r="U24" s="80"/>
    </row>
    <row r="25" spans="3:21" x14ac:dyDescent="0.25">
      <c r="C25" s="151">
        <v>17</v>
      </c>
      <c r="D25" s="18">
        <v>180125</v>
      </c>
      <c r="E25" s="18" t="s">
        <v>18</v>
      </c>
      <c r="F25" s="56">
        <v>43125</v>
      </c>
      <c r="G25" s="56" t="s">
        <v>65</v>
      </c>
      <c r="H25" s="11">
        <v>66</v>
      </c>
      <c r="I25" s="11"/>
      <c r="J25" s="60">
        <v>98400</v>
      </c>
      <c r="K25" s="60">
        <v>78400</v>
      </c>
      <c r="L25" s="61">
        <v>0.5</v>
      </c>
      <c r="M25" s="12">
        <v>39200</v>
      </c>
      <c r="N25" s="12">
        <v>673200</v>
      </c>
      <c r="O25" s="9">
        <v>39200</v>
      </c>
      <c r="P25" s="12">
        <f>P24+O25</f>
        <v>514750</v>
      </c>
      <c r="Q25" s="95">
        <v>3.1666666666666655E-2</v>
      </c>
      <c r="R25" s="46" t="str">
        <f>R23</f>
        <v>pozitivan, ide na ocjenjivanje</v>
      </c>
      <c r="S25" s="66"/>
      <c r="T25" s="66"/>
      <c r="U25" s="66"/>
    </row>
    <row r="26" spans="3:21" x14ac:dyDescent="0.25">
      <c r="C26" s="151">
        <v>18</v>
      </c>
      <c r="D26" s="2">
        <v>180107</v>
      </c>
      <c r="E26" s="2" t="s">
        <v>19</v>
      </c>
      <c r="F26" s="56">
        <v>43107</v>
      </c>
      <c r="G26" s="56" t="s">
        <v>66</v>
      </c>
      <c r="H26" s="3">
        <v>64</v>
      </c>
      <c r="I26" s="3"/>
      <c r="J26" s="60">
        <v>98300</v>
      </c>
      <c r="K26" s="60">
        <v>78300</v>
      </c>
      <c r="L26" s="61">
        <v>0.5</v>
      </c>
      <c r="M26" s="12">
        <v>39150</v>
      </c>
      <c r="N26" s="4">
        <v>712350</v>
      </c>
      <c r="O26" s="9">
        <v>39150</v>
      </c>
      <c r="P26" s="4">
        <f t="shared" ref="P26:P33" si="0">P25+O26</f>
        <v>553900</v>
      </c>
      <c r="Q26" s="92">
        <v>3.0666666666666655E-2</v>
      </c>
      <c r="R26" s="46" t="str">
        <f t="shared" ref="R26:R27" si="1">R24</f>
        <v>pozitivan, ide na ocjenjivanje</v>
      </c>
      <c r="S26" s="81"/>
      <c r="T26" s="55"/>
      <c r="U26" s="55"/>
    </row>
    <row r="27" spans="3:21" ht="15.75" thickBot="1" x14ac:dyDescent="0.3">
      <c r="C27" s="48">
        <v>19</v>
      </c>
      <c r="D27" s="48">
        <v>180113</v>
      </c>
      <c r="E27" s="48" t="s">
        <v>20</v>
      </c>
      <c r="F27" s="57">
        <v>43113</v>
      </c>
      <c r="G27" s="57" t="s">
        <v>67</v>
      </c>
      <c r="H27" s="23">
        <v>62</v>
      </c>
      <c r="I27" s="23"/>
      <c r="J27" s="78">
        <v>98200</v>
      </c>
      <c r="K27" s="78">
        <v>78200</v>
      </c>
      <c r="L27" s="79">
        <v>0.5</v>
      </c>
      <c r="M27" s="40">
        <v>39100</v>
      </c>
      <c r="N27" s="40">
        <v>751450</v>
      </c>
      <c r="O27" s="24">
        <v>39100</v>
      </c>
      <c r="P27" s="40">
        <f t="shared" si="0"/>
        <v>593000</v>
      </c>
      <c r="Q27" s="41">
        <v>2.9666666666666654E-2</v>
      </c>
      <c r="R27" s="32" t="str">
        <f t="shared" si="1"/>
        <v>pozitivan, ide na ocjenjivanje</v>
      </c>
      <c r="S27" s="80"/>
      <c r="T27" s="80"/>
      <c r="U27" s="80"/>
    </row>
    <row r="28" spans="3:21" x14ac:dyDescent="0.25">
      <c r="C28" s="18">
        <v>20</v>
      </c>
      <c r="D28" s="18">
        <v>180105</v>
      </c>
      <c r="E28" s="18" t="s">
        <v>21</v>
      </c>
      <c r="F28" s="56">
        <v>43105</v>
      </c>
      <c r="G28" s="56" t="s">
        <v>68</v>
      </c>
      <c r="H28" s="11">
        <v>60</v>
      </c>
      <c r="I28" s="11"/>
      <c r="J28" s="60">
        <v>98100</v>
      </c>
      <c r="K28" s="60">
        <v>78100</v>
      </c>
      <c r="L28" s="61">
        <v>0.5</v>
      </c>
      <c r="M28" s="12">
        <v>39050</v>
      </c>
      <c r="N28" s="12">
        <v>790500</v>
      </c>
      <c r="O28" s="9">
        <v>39050</v>
      </c>
      <c r="P28" s="12">
        <f t="shared" si="0"/>
        <v>632050</v>
      </c>
      <c r="Q28" s="39">
        <v>2.8666666666666653E-2</v>
      </c>
      <c r="R28" s="33" t="s">
        <v>35</v>
      </c>
      <c r="S28" s="66"/>
      <c r="T28" s="66"/>
      <c r="U28" s="66"/>
    </row>
    <row r="29" spans="3:21" x14ac:dyDescent="0.25">
      <c r="C29" s="18">
        <v>21</v>
      </c>
      <c r="D29" s="2">
        <v>180112</v>
      </c>
      <c r="E29" s="2" t="s">
        <v>26</v>
      </c>
      <c r="F29" s="56">
        <v>43112</v>
      </c>
      <c r="G29" s="56" t="s">
        <v>69</v>
      </c>
      <c r="H29" s="3">
        <v>58</v>
      </c>
      <c r="I29" s="3"/>
      <c r="J29" s="60">
        <v>98000</v>
      </c>
      <c r="K29" s="60">
        <v>78000</v>
      </c>
      <c r="L29" s="61">
        <v>0.5</v>
      </c>
      <c r="M29" s="12">
        <v>39000</v>
      </c>
      <c r="N29" s="4">
        <v>829500</v>
      </c>
      <c r="O29" s="9">
        <v>39000</v>
      </c>
      <c r="P29" s="4">
        <f t="shared" si="0"/>
        <v>671050</v>
      </c>
      <c r="Q29" s="39">
        <v>2.7666666666666652E-2</v>
      </c>
      <c r="R29" s="33" t="s">
        <v>35</v>
      </c>
      <c r="S29" s="55"/>
      <c r="T29" s="55"/>
      <c r="U29" s="55"/>
    </row>
    <row r="30" spans="3:21" x14ac:dyDescent="0.25">
      <c r="C30" s="18">
        <v>22</v>
      </c>
      <c r="D30" s="2">
        <v>180116</v>
      </c>
      <c r="E30" s="2" t="s">
        <v>27</v>
      </c>
      <c r="F30" s="56">
        <v>43116</v>
      </c>
      <c r="G30" s="56" t="s">
        <v>70</v>
      </c>
      <c r="H30" s="3">
        <v>56</v>
      </c>
      <c r="I30" s="3"/>
      <c r="J30" s="60">
        <v>97900</v>
      </c>
      <c r="K30" s="60">
        <v>77900</v>
      </c>
      <c r="L30" s="61">
        <v>0.5</v>
      </c>
      <c r="M30" s="12">
        <v>38950</v>
      </c>
      <c r="N30" s="4">
        <v>868450</v>
      </c>
      <c r="O30" s="9">
        <v>38950</v>
      </c>
      <c r="P30" s="4">
        <f t="shared" si="0"/>
        <v>710000</v>
      </c>
      <c r="Q30" s="39">
        <v>2.6666666666666651E-2</v>
      </c>
      <c r="R30" s="33" t="s">
        <v>35</v>
      </c>
      <c r="S30" s="55"/>
      <c r="T30" s="55"/>
      <c r="U30" s="55"/>
    </row>
    <row r="31" spans="3:21" x14ac:dyDescent="0.25">
      <c r="C31" s="18">
        <v>23</v>
      </c>
      <c r="D31" s="2">
        <v>180118</v>
      </c>
      <c r="E31" s="2" t="s">
        <v>28</v>
      </c>
      <c r="F31" s="56">
        <v>43118</v>
      </c>
      <c r="G31" s="56" t="s">
        <v>71</v>
      </c>
      <c r="H31" s="3">
        <v>54</v>
      </c>
      <c r="I31" s="3"/>
      <c r="J31" s="60">
        <v>97800</v>
      </c>
      <c r="K31" s="60">
        <v>77800</v>
      </c>
      <c r="L31" s="61">
        <v>0.5</v>
      </c>
      <c r="M31" s="12">
        <v>38900</v>
      </c>
      <c r="N31" s="4">
        <v>907350</v>
      </c>
      <c r="O31" s="9">
        <v>38900</v>
      </c>
      <c r="P31" s="4">
        <f t="shared" si="0"/>
        <v>748900</v>
      </c>
      <c r="Q31" s="39">
        <v>3.1666666666666655E-2</v>
      </c>
      <c r="R31" s="33" t="s">
        <v>35</v>
      </c>
      <c r="S31" s="55"/>
      <c r="T31" s="55"/>
      <c r="U31" s="55"/>
    </row>
    <row r="32" spans="3:21" x14ac:dyDescent="0.25">
      <c r="C32" s="18">
        <v>24</v>
      </c>
      <c r="D32" s="2">
        <v>180119</v>
      </c>
      <c r="E32" s="2" t="s">
        <v>29</v>
      </c>
      <c r="F32" s="56">
        <v>43119</v>
      </c>
      <c r="G32" s="56" t="s">
        <v>72</v>
      </c>
      <c r="H32" s="3">
        <v>52</v>
      </c>
      <c r="I32" s="3"/>
      <c r="J32" s="60">
        <v>97700</v>
      </c>
      <c r="K32" s="60">
        <v>77700</v>
      </c>
      <c r="L32" s="61">
        <v>0.5</v>
      </c>
      <c r="M32" s="12">
        <v>38850</v>
      </c>
      <c r="N32" s="4">
        <v>946200</v>
      </c>
      <c r="O32" s="9">
        <v>38850</v>
      </c>
      <c r="P32" s="4">
        <f t="shared" si="0"/>
        <v>787750</v>
      </c>
      <c r="Q32" s="39">
        <v>3.0666666666666655E-2</v>
      </c>
      <c r="R32" s="33" t="s">
        <v>35</v>
      </c>
      <c r="S32" s="55"/>
      <c r="T32" s="55"/>
      <c r="U32" s="55"/>
    </row>
    <row r="33" spans="3:21" x14ac:dyDescent="0.25">
      <c r="C33" s="18">
        <v>25</v>
      </c>
      <c r="D33" s="2">
        <v>180121</v>
      </c>
      <c r="E33" s="2" t="s">
        <v>30</v>
      </c>
      <c r="F33" s="56">
        <v>43121</v>
      </c>
      <c r="G33" s="56" t="s">
        <v>73</v>
      </c>
      <c r="H33" s="3">
        <v>50</v>
      </c>
      <c r="I33" s="3"/>
      <c r="J33" s="60">
        <v>97600</v>
      </c>
      <c r="K33" s="60">
        <v>77600</v>
      </c>
      <c r="L33" s="61">
        <v>0.5</v>
      </c>
      <c r="M33" s="12">
        <v>38800</v>
      </c>
      <c r="N33" s="4">
        <v>985000</v>
      </c>
      <c r="O33" s="9">
        <v>38800</v>
      </c>
      <c r="P33" s="4">
        <f t="shared" si="0"/>
        <v>826550</v>
      </c>
      <c r="Q33" s="39">
        <v>2.9666666666666654E-2</v>
      </c>
      <c r="R33" s="33" t="s">
        <v>35</v>
      </c>
      <c r="S33" s="55"/>
      <c r="T33" s="55"/>
      <c r="U33" s="55"/>
    </row>
    <row r="36" spans="3:21" ht="15" customHeight="1" x14ac:dyDescent="0.25">
      <c r="D36" s="161" t="s">
        <v>86</v>
      </c>
      <c r="E36" s="163"/>
      <c r="F36" s="22" t="s">
        <v>5</v>
      </c>
      <c r="H36" s="156" t="s">
        <v>97</v>
      </c>
      <c r="I36" s="138" t="s">
        <v>2</v>
      </c>
      <c r="J36" s="159" t="s">
        <v>98</v>
      </c>
    </row>
    <row r="37" spans="3:21" x14ac:dyDescent="0.25">
      <c r="D37" s="162"/>
      <c r="E37" s="163"/>
      <c r="F37" s="22" t="s">
        <v>8</v>
      </c>
      <c r="H37" s="157"/>
      <c r="I37" s="138" t="s">
        <v>3</v>
      </c>
      <c r="J37" s="160"/>
    </row>
    <row r="38" spans="3:21" x14ac:dyDescent="0.25">
      <c r="D38" s="162"/>
      <c r="E38" s="163"/>
      <c r="F38" s="22" t="s">
        <v>11</v>
      </c>
      <c r="H38" s="157"/>
      <c r="I38" s="138" t="s">
        <v>4</v>
      </c>
      <c r="J38" s="160"/>
    </row>
    <row r="39" spans="3:21" x14ac:dyDescent="0.25">
      <c r="D39" s="162"/>
      <c r="E39" s="163"/>
      <c r="F39" s="22" t="s">
        <v>36</v>
      </c>
      <c r="H39" s="157"/>
      <c r="I39" s="138" t="s">
        <v>6</v>
      </c>
      <c r="J39" s="160"/>
    </row>
    <row r="40" spans="3:21" x14ac:dyDescent="0.25">
      <c r="H40" s="157"/>
      <c r="I40" s="138" t="s">
        <v>7</v>
      </c>
      <c r="J40" s="160"/>
    </row>
    <row r="41" spans="3:21" x14ac:dyDescent="0.25">
      <c r="H41" s="157"/>
      <c r="I41" s="138" t="s">
        <v>9</v>
      </c>
      <c r="J41" s="160"/>
    </row>
    <row r="42" spans="3:21" x14ac:dyDescent="0.25">
      <c r="H42" s="157"/>
      <c r="I42" s="138" t="s">
        <v>10</v>
      </c>
      <c r="J42" s="160"/>
    </row>
    <row r="43" spans="3:21" x14ac:dyDescent="0.25">
      <c r="H43" s="157"/>
      <c r="I43" s="138" t="s">
        <v>12</v>
      </c>
      <c r="J43" s="160"/>
    </row>
    <row r="44" spans="3:21" x14ac:dyDescent="0.25">
      <c r="H44" s="157"/>
      <c r="I44" s="138" t="s">
        <v>13</v>
      </c>
      <c r="J44" s="160"/>
    </row>
    <row r="45" spans="3:21" x14ac:dyDescent="0.25">
      <c r="H45" s="157"/>
      <c r="I45" s="138" t="s">
        <v>14</v>
      </c>
      <c r="J45" s="160"/>
    </row>
    <row r="46" spans="3:21" x14ac:dyDescent="0.25">
      <c r="H46" s="157"/>
      <c r="I46" s="138" t="s">
        <v>16</v>
      </c>
      <c r="J46" s="160"/>
    </row>
    <row r="47" spans="3:21" x14ac:dyDescent="0.25">
      <c r="H47" s="157"/>
      <c r="I47" s="138" t="s">
        <v>17</v>
      </c>
      <c r="J47" s="160"/>
    </row>
    <row r="48" spans="3:21" x14ac:dyDescent="0.25">
      <c r="H48" s="157"/>
      <c r="I48" s="138" t="s">
        <v>18</v>
      </c>
      <c r="J48" s="160"/>
    </row>
    <row r="49" spans="8:10" x14ac:dyDescent="0.25">
      <c r="H49" s="157"/>
      <c r="I49" s="138" t="s">
        <v>19</v>
      </c>
      <c r="J49" s="160"/>
    </row>
    <row r="50" spans="8:10" x14ac:dyDescent="0.25">
      <c r="H50" s="158"/>
      <c r="I50" s="138" t="s">
        <v>20</v>
      </c>
      <c r="J50" s="160"/>
    </row>
  </sheetData>
  <sortState ref="C8:O32">
    <sortCondition descending="1" ref="L8"/>
  </sortState>
  <mergeCells count="7">
    <mergeCell ref="C2:F2"/>
    <mergeCell ref="H36:H50"/>
    <mergeCell ref="J36:J50"/>
    <mergeCell ref="D36:D39"/>
    <mergeCell ref="E36:E39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40"/>
  <sheetViews>
    <sheetView topLeftCell="F4" zoomScale="85" zoomScaleNormal="85" workbookViewId="0">
      <selection activeCell="V10" sqref="V10"/>
    </sheetView>
  </sheetViews>
  <sheetFormatPr defaultRowHeight="15" x14ac:dyDescent="0.25"/>
  <cols>
    <col min="3" max="3" width="11.28515625" customWidth="1"/>
    <col min="4" max="4" width="21" customWidth="1"/>
    <col min="5" max="5" width="20.42578125" customWidth="1"/>
    <col min="6" max="6" width="19.85546875" customWidth="1"/>
    <col min="7" max="7" width="21.85546875" customWidth="1"/>
    <col min="8" max="8" width="13.140625" customWidth="1"/>
    <col min="9" max="9" width="16.28515625" customWidth="1"/>
    <col min="10" max="11" width="19.85546875" customWidth="1"/>
    <col min="12" max="14" width="18.28515625" customWidth="1"/>
    <col min="15" max="15" width="25" customWidth="1"/>
    <col min="16" max="16" width="22.85546875" customWidth="1"/>
    <col min="17" max="17" width="29.140625" customWidth="1"/>
    <col min="18" max="18" width="51.42578125" customWidth="1"/>
    <col min="19" max="19" width="45.42578125" customWidth="1"/>
    <col min="20" max="20" width="19.5703125" customWidth="1"/>
    <col min="21" max="21" width="18.7109375" customWidth="1"/>
    <col min="22" max="22" width="15" customWidth="1"/>
  </cols>
  <sheetData>
    <row r="2" spans="3:21" x14ac:dyDescent="0.25">
      <c r="C2" s="153" t="s">
        <v>89</v>
      </c>
      <c r="D2" s="153"/>
      <c r="E2" s="153"/>
      <c r="F2" s="153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4" spans="3:21" x14ac:dyDescent="0.25">
      <c r="C4" s="154" t="s">
        <v>42</v>
      </c>
      <c r="D4" s="154"/>
      <c r="E4" s="154"/>
      <c r="F4" s="64">
        <v>500000</v>
      </c>
      <c r="G4" s="26"/>
      <c r="H4" s="26"/>
      <c r="I4" s="26"/>
      <c r="J4" s="26"/>
      <c r="K4" s="26"/>
      <c r="L4" s="26"/>
      <c r="M4" s="63"/>
      <c r="N4" s="63"/>
      <c r="O4" s="1"/>
    </row>
    <row r="5" spans="3:21" x14ac:dyDescent="0.25">
      <c r="C5" s="54" t="s">
        <v>79</v>
      </c>
      <c r="D5" s="54"/>
      <c r="E5" s="54"/>
      <c r="F5" s="64">
        <v>600000</v>
      </c>
      <c r="G5" s="64"/>
      <c r="H5" s="64"/>
      <c r="I5" s="64"/>
      <c r="J5" s="64"/>
      <c r="K5" s="64"/>
      <c r="L5" s="64"/>
      <c r="M5" s="64"/>
      <c r="N5" s="64"/>
      <c r="O5" s="1"/>
    </row>
    <row r="6" spans="3:21" x14ac:dyDescent="0.25">
      <c r="C6" s="155" t="s">
        <v>78</v>
      </c>
      <c r="D6" s="155"/>
      <c r="E6" s="155"/>
      <c r="F6" s="64">
        <f>N33</f>
        <v>905950</v>
      </c>
      <c r="G6" s="64"/>
      <c r="H6" s="64"/>
      <c r="I6" s="64"/>
      <c r="J6" s="64"/>
      <c r="K6" s="64"/>
      <c r="L6" s="64"/>
      <c r="M6" s="64"/>
      <c r="N6" s="64"/>
      <c r="O6" s="1"/>
    </row>
    <row r="8" spans="3:21" ht="35.25" customHeight="1" x14ac:dyDescent="0.25">
      <c r="C8" s="55" t="s">
        <v>0</v>
      </c>
      <c r="D8" s="55" t="s">
        <v>83</v>
      </c>
      <c r="E8" s="55" t="s">
        <v>46</v>
      </c>
      <c r="F8" s="55" t="s">
        <v>44</v>
      </c>
      <c r="G8" s="55" t="s">
        <v>82</v>
      </c>
      <c r="H8" s="55" t="s">
        <v>43</v>
      </c>
      <c r="I8" s="55" t="s">
        <v>48</v>
      </c>
      <c r="J8" s="55" t="s">
        <v>81</v>
      </c>
      <c r="K8" s="55" t="s">
        <v>45</v>
      </c>
      <c r="L8" s="55" t="s">
        <v>80</v>
      </c>
      <c r="M8" s="55" t="s">
        <v>1</v>
      </c>
      <c r="N8" s="55" t="s">
        <v>75</v>
      </c>
      <c r="O8" s="55" t="s">
        <v>47</v>
      </c>
      <c r="P8" s="55" t="s">
        <v>76</v>
      </c>
      <c r="Q8" s="55" t="s">
        <v>74</v>
      </c>
      <c r="R8" s="55" t="s">
        <v>31</v>
      </c>
      <c r="S8" s="55" t="s">
        <v>23</v>
      </c>
      <c r="T8" s="55" t="s">
        <v>39</v>
      </c>
      <c r="U8" s="55" t="s">
        <v>40</v>
      </c>
    </row>
    <row r="9" spans="3:21" x14ac:dyDescent="0.25">
      <c r="C9" s="18">
        <v>1</v>
      </c>
      <c r="D9" s="18">
        <v>180123</v>
      </c>
      <c r="E9" s="18" t="s">
        <v>2</v>
      </c>
      <c r="F9" s="56">
        <v>43123</v>
      </c>
      <c r="G9" s="56" t="s">
        <v>49</v>
      </c>
      <c r="H9" s="11">
        <v>98</v>
      </c>
      <c r="I9" s="34">
        <v>91</v>
      </c>
      <c r="J9" s="60">
        <v>100000</v>
      </c>
      <c r="K9" s="60">
        <v>80000</v>
      </c>
      <c r="L9" s="61">
        <v>0.5</v>
      </c>
      <c r="M9" s="12">
        <v>40000</v>
      </c>
      <c r="N9" s="12">
        <f>M9</f>
        <v>40000</v>
      </c>
      <c r="O9" s="38">
        <v>37800</v>
      </c>
      <c r="P9" s="12">
        <f>O9</f>
        <v>37800</v>
      </c>
      <c r="Q9" s="39">
        <v>4.1666666666666664E-2</v>
      </c>
      <c r="R9" s="30" t="s">
        <v>91</v>
      </c>
      <c r="S9" s="25" t="s">
        <v>99</v>
      </c>
      <c r="T9" s="55" t="s">
        <v>24</v>
      </c>
      <c r="U9" s="42" t="s">
        <v>37</v>
      </c>
    </row>
    <row r="10" spans="3:21" ht="26.25" customHeight="1" x14ac:dyDescent="0.25">
      <c r="C10" s="2">
        <v>2</v>
      </c>
      <c r="D10" s="18">
        <v>180122</v>
      </c>
      <c r="E10" s="2" t="s">
        <v>3</v>
      </c>
      <c r="F10" s="56">
        <v>43122</v>
      </c>
      <c r="G10" s="56" t="s">
        <v>50</v>
      </c>
      <c r="H10" s="3">
        <v>96</v>
      </c>
      <c r="I10" s="34">
        <v>90</v>
      </c>
      <c r="J10" s="60">
        <v>99800</v>
      </c>
      <c r="K10" s="60">
        <v>79800</v>
      </c>
      <c r="L10" s="61">
        <v>0.5</v>
      </c>
      <c r="M10" s="12">
        <v>39950</v>
      </c>
      <c r="N10" s="4">
        <f>N9+M10</f>
        <v>79950</v>
      </c>
      <c r="O10" s="37">
        <v>38500</v>
      </c>
      <c r="P10" s="4">
        <f>P9+O10</f>
        <v>76300</v>
      </c>
      <c r="Q10" s="39">
        <v>4.0666666666666663E-2</v>
      </c>
      <c r="R10" s="30" t="s">
        <v>91</v>
      </c>
      <c r="S10" s="25" t="s">
        <v>99</v>
      </c>
      <c r="T10" s="55" t="s">
        <v>24</v>
      </c>
      <c r="U10" s="42" t="s">
        <v>37</v>
      </c>
    </row>
    <row r="11" spans="3:21" ht="23.25" hidden="1" customHeight="1" x14ac:dyDescent="0.25">
      <c r="C11" s="7">
        <v>7</v>
      </c>
      <c r="D11" s="70">
        <v>180109</v>
      </c>
      <c r="E11" s="7" t="s">
        <v>8</v>
      </c>
      <c r="F11" s="71">
        <v>43109</v>
      </c>
      <c r="G11" s="71" t="s">
        <v>55</v>
      </c>
      <c r="H11" s="28">
        <v>89</v>
      </c>
      <c r="I11" s="113">
        <v>89</v>
      </c>
      <c r="J11" s="72">
        <v>99900</v>
      </c>
      <c r="K11" s="72">
        <v>79900</v>
      </c>
      <c r="L11" s="73">
        <v>0.5</v>
      </c>
      <c r="M11" s="74">
        <v>39700</v>
      </c>
      <c r="N11" s="128">
        <f t="shared" ref="N11:N18" si="0">N10+M11</f>
        <v>119650</v>
      </c>
      <c r="O11" s="114"/>
      <c r="P11" s="128">
        <f t="shared" ref="P11:P22" si="1">P10+O11</f>
        <v>76300</v>
      </c>
      <c r="Q11" s="108">
        <v>4.1666666666666664E-2</v>
      </c>
      <c r="R11" s="76" t="s">
        <v>33</v>
      </c>
      <c r="S11" s="77" t="s">
        <v>84</v>
      </c>
      <c r="T11" s="75" t="s">
        <v>25</v>
      </c>
      <c r="U11" s="75"/>
    </row>
    <row r="12" spans="3:21" ht="15" customHeight="1" x14ac:dyDescent="0.25">
      <c r="C12" s="2">
        <v>3</v>
      </c>
      <c r="D12" s="18">
        <v>180108</v>
      </c>
      <c r="E12" s="2" t="s">
        <v>7</v>
      </c>
      <c r="F12" s="56">
        <v>43108</v>
      </c>
      <c r="G12" s="56" t="s">
        <v>54</v>
      </c>
      <c r="H12" s="3">
        <v>90</v>
      </c>
      <c r="I12" s="120">
        <f>88+0.00001</f>
        <v>88.000010000000003</v>
      </c>
      <c r="J12" s="60">
        <v>99400</v>
      </c>
      <c r="K12" s="60">
        <v>79400</v>
      </c>
      <c r="L12" s="61">
        <v>0.5</v>
      </c>
      <c r="M12" s="12">
        <v>39750</v>
      </c>
      <c r="N12" s="4">
        <f>N10+M12</f>
        <v>119700</v>
      </c>
      <c r="O12" s="37">
        <v>35500</v>
      </c>
      <c r="P12" s="4">
        <f t="shared" si="1"/>
        <v>111800</v>
      </c>
      <c r="Q12" s="95">
        <v>3.7090277777777778E-2</v>
      </c>
      <c r="R12" s="30" t="s">
        <v>91</v>
      </c>
      <c r="S12" s="25" t="s">
        <v>99</v>
      </c>
      <c r="T12" s="55" t="s">
        <v>25</v>
      </c>
      <c r="U12" s="55" t="s">
        <v>24</v>
      </c>
    </row>
    <row r="13" spans="3:21" x14ac:dyDescent="0.25">
      <c r="C13" s="83">
        <v>4</v>
      </c>
      <c r="D13" s="84">
        <v>180115</v>
      </c>
      <c r="E13" s="83" t="s">
        <v>5</v>
      </c>
      <c r="F13" s="85">
        <v>43115</v>
      </c>
      <c r="G13" s="85" t="s">
        <v>52</v>
      </c>
      <c r="H13" s="86">
        <v>94</v>
      </c>
      <c r="I13" s="91">
        <v>88</v>
      </c>
      <c r="J13" s="60">
        <v>99600</v>
      </c>
      <c r="K13" s="60">
        <v>79600</v>
      </c>
      <c r="L13" s="87">
        <v>0.5</v>
      </c>
      <c r="M13" s="12">
        <v>39850</v>
      </c>
      <c r="N13" s="4">
        <f>N12+M13</f>
        <v>159550</v>
      </c>
      <c r="O13" s="37">
        <v>38400</v>
      </c>
      <c r="P13" s="4">
        <f t="shared" si="1"/>
        <v>150200</v>
      </c>
      <c r="Q13" s="39">
        <v>3.8666666666666662E-2</v>
      </c>
      <c r="R13" s="30" t="s">
        <v>91</v>
      </c>
      <c r="S13" s="25" t="s">
        <v>99</v>
      </c>
      <c r="T13" s="89" t="s">
        <v>25</v>
      </c>
      <c r="U13" s="89" t="s">
        <v>25</v>
      </c>
    </row>
    <row r="14" spans="3:21" x14ac:dyDescent="0.25">
      <c r="C14" s="2">
        <v>5</v>
      </c>
      <c r="D14" s="18">
        <v>180117</v>
      </c>
      <c r="E14" s="2" t="s">
        <v>4</v>
      </c>
      <c r="F14" s="56">
        <v>43117</v>
      </c>
      <c r="G14" s="56" t="s">
        <v>51</v>
      </c>
      <c r="H14" s="3">
        <v>95</v>
      </c>
      <c r="I14" s="34">
        <v>87</v>
      </c>
      <c r="J14" s="60">
        <v>99700</v>
      </c>
      <c r="K14" s="60">
        <v>79700</v>
      </c>
      <c r="L14" s="61">
        <v>0.5</v>
      </c>
      <c r="M14" s="12">
        <v>39900</v>
      </c>
      <c r="N14" s="4">
        <f>N13+M14</f>
        <v>199450</v>
      </c>
      <c r="O14" s="37">
        <v>38400</v>
      </c>
      <c r="P14" s="4">
        <f t="shared" si="1"/>
        <v>188600</v>
      </c>
      <c r="Q14" s="39">
        <v>3.9666666666666663E-2</v>
      </c>
      <c r="R14" s="30" t="s">
        <v>92</v>
      </c>
      <c r="S14" s="25" t="s">
        <v>99</v>
      </c>
      <c r="T14" s="55" t="s">
        <v>24</v>
      </c>
      <c r="U14" s="98" t="s">
        <v>37</v>
      </c>
    </row>
    <row r="15" spans="3:21" ht="15" customHeight="1" x14ac:dyDescent="0.25">
      <c r="C15" s="2">
        <v>6</v>
      </c>
      <c r="D15" s="18">
        <v>180106</v>
      </c>
      <c r="E15" s="2" t="s">
        <v>10</v>
      </c>
      <c r="F15" s="56">
        <v>43106</v>
      </c>
      <c r="G15" s="56" t="s">
        <v>57</v>
      </c>
      <c r="H15" s="3">
        <v>86</v>
      </c>
      <c r="I15" s="34">
        <v>85</v>
      </c>
      <c r="J15" s="60">
        <v>99200</v>
      </c>
      <c r="K15" s="60">
        <v>79200</v>
      </c>
      <c r="L15" s="61">
        <v>0.5</v>
      </c>
      <c r="M15" s="12">
        <v>39600</v>
      </c>
      <c r="N15" s="4">
        <f>N14+M15</f>
        <v>239050</v>
      </c>
      <c r="O15" s="37">
        <v>39500</v>
      </c>
      <c r="P15" s="4">
        <f t="shared" si="1"/>
        <v>228100</v>
      </c>
      <c r="Q15" s="39">
        <v>0</v>
      </c>
      <c r="R15" s="30" t="s">
        <v>92</v>
      </c>
      <c r="S15" s="25" t="s">
        <v>99</v>
      </c>
      <c r="T15" s="55" t="s">
        <v>24</v>
      </c>
      <c r="U15" s="98" t="s">
        <v>37</v>
      </c>
    </row>
    <row r="16" spans="3:21" ht="15" customHeight="1" x14ac:dyDescent="0.25">
      <c r="C16" s="83">
        <v>7</v>
      </c>
      <c r="D16" s="84">
        <v>180120</v>
      </c>
      <c r="E16" s="83" t="s">
        <v>11</v>
      </c>
      <c r="F16" s="85">
        <v>43120</v>
      </c>
      <c r="G16" s="85" t="s">
        <v>58</v>
      </c>
      <c r="H16" s="86">
        <v>84</v>
      </c>
      <c r="I16" s="90">
        <v>84</v>
      </c>
      <c r="J16" s="60">
        <v>99000</v>
      </c>
      <c r="K16" s="60">
        <v>79000</v>
      </c>
      <c r="L16" s="87">
        <v>0.5</v>
      </c>
      <c r="M16" s="12">
        <v>39550</v>
      </c>
      <c r="N16" s="4">
        <f>N15+M16</f>
        <v>278600</v>
      </c>
      <c r="O16" s="88">
        <f>M16</f>
        <v>39550</v>
      </c>
      <c r="P16" s="4">
        <f t="shared" si="1"/>
        <v>267650</v>
      </c>
      <c r="Q16" s="39">
        <v>4.1666666666666664E-2</v>
      </c>
      <c r="R16" s="30" t="s">
        <v>101</v>
      </c>
      <c r="S16" s="42" t="s">
        <v>37</v>
      </c>
      <c r="T16" s="97" t="s">
        <v>37</v>
      </c>
      <c r="U16" s="97" t="s">
        <v>37</v>
      </c>
    </row>
    <row r="17" spans="3:21" x14ac:dyDescent="0.25">
      <c r="C17" s="2">
        <v>8</v>
      </c>
      <c r="D17" s="18">
        <v>180114</v>
      </c>
      <c r="E17" s="2" t="s">
        <v>6</v>
      </c>
      <c r="F17" s="56">
        <v>43114</v>
      </c>
      <c r="G17" s="56" t="s">
        <v>53</v>
      </c>
      <c r="H17" s="3">
        <v>92</v>
      </c>
      <c r="I17" s="34">
        <v>82</v>
      </c>
      <c r="J17" s="60">
        <v>99500</v>
      </c>
      <c r="K17" s="60">
        <v>79500</v>
      </c>
      <c r="L17" s="61">
        <v>0.5</v>
      </c>
      <c r="M17" s="12">
        <v>39800</v>
      </c>
      <c r="N17" s="4">
        <f>N16+M17</f>
        <v>318400</v>
      </c>
      <c r="O17" s="37">
        <v>37400</v>
      </c>
      <c r="P17" s="4">
        <f t="shared" si="1"/>
        <v>305050</v>
      </c>
      <c r="Q17" s="39">
        <v>3.8090277777777778E-2</v>
      </c>
      <c r="R17" s="30" t="s">
        <v>91</v>
      </c>
      <c r="S17" s="25" t="s">
        <v>99</v>
      </c>
      <c r="T17" s="55" t="s">
        <v>24</v>
      </c>
      <c r="U17" s="98" t="s">
        <v>37</v>
      </c>
    </row>
    <row r="18" spans="3:21" ht="15.75" hidden="1" customHeight="1" x14ac:dyDescent="0.25">
      <c r="C18" s="7">
        <v>14</v>
      </c>
      <c r="D18" s="70">
        <v>180102</v>
      </c>
      <c r="E18" s="7" t="s">
        <v>15</v>
      </c>
      <c r="F18" s="71">
        <v>43102</v>
      </c>
      <c r="G18" s="71" t="s">
        <v>62</v>
      </c>
      <c r="H18" s="28">
        <v>78</v>
      </c>
      <c r="I18" s="19">
        <v>78</v>
      </c>
      <c r="J18" s="72">
        <v>99100</v>
      </c>
      <c r="K18" s="72">
        <v>79100</v>
      </c>
      <c r="L18" s="73">
        <v>0.5</v>
      </c>
      <c r="M18" s="74">
        <v>39350</v>
      </c>
      <c r="N18" s="128">
        <f t="shared" si="0"/>
        <v>357750</v>
      </c>
      <c r="O18" s="10"/>
      <c r="P18" s="128">
        <f t="shared" si="1"/>
        <v>305050</v>
      </c>
      <c r="Q18" s="108">
        <v>3.4666666666666658E-2</v>
      </c>
      <c r="R18" s="76" t="s">
        <v>33</v>
      </c>
      <c r="S18" s="77" t="s">
        <v>84</v>
      </c>
      <c r="T18" s="75" t="s">
        <v>25</v>
      </c>
      <c r="U18" s="75"/>
    </row>
    <row r="19" spans="3:21" x14ac:dyDescent="0.25">
      <c r="C19" s="2">
        <v>9</v>
      </c>
      <c r="D19" s="18">
        <v>180110</v>
      </c>
      <c r="E19" s="2" t="s">
        <v>12</v>
      </c>
      <c r="F19" s="56">
        <v>43110</v>
      </c>
      <c r="G19" s="56" t="s">
        <v>59</v>
      </c>
      <c r="H19" s="3">
        <v>83</v>
      </c>
      <c r="I19" s="35">
        <v>76</v>
      </c>
      <c r="J19" s="60">
        <v>98900</v>
      </c>
      <c r="K19" s="60">
        <v>78900</v>
      </c>
      <c r="L19" s="61">
        <v>0.5</v>
      </c>
      <c r="M19" s="12">
        <v>39500</v>
      </c>
      <c r="N19" s="4">
        <f>N17+M19</f>
        <v>357900</v>
      </c>
      <c r="O19" s="37">
        <v>37420</v>
      </c>
      <c r="P19" s="4">
        <f t="shared" si="1"/>
        <v>342470</v>
      </c>
      <c r="Q19" s="39">
        <v>3.7666666666666661E-2</v>
      </c>
      <c r="R19" s="30" t="s">
        <v>92</v>
      </c>
      <c r="S19" s="25" t="s">
        <v>99</v>
      </c>
      <c r="T19" s="55" t="s">
        <v>24</v>
      </c>
      <c r="U19" s="98" t="s">
        <v>37</v>
      </c>
    </row>
    <row r="20" spans="3:21" x14ac:dyDescent="0.25">
      <c r="C20" s="2">
        <v>10</v>
      </c>
      <c r="D20" s="18">
        <v>180111</v>
      </c>
      <c r="E20" s="2" t="s">
        <v>13</v>
      </c>
      <c r="F20" s="56">
        <v>43111</v>
      </c>
      <c r="G20" s="56" t="s">
        <v>60</v>
      </c>
      <c r="H20" s="3">
        <v>82</v>
      </c>
      <c r="I20" s="34">
        <v>75</v>
      </c>
      <c r="J20" s="60">
        <v>98800</v>
      </c>
      <c r="K20" s="60">
        <v>78800</v>
      </c>
      <c r="L20" s="61">
        <v>0.5</v>
      </c>
      <c r="M20" s="12">
        <v>39450</v>
      </c>
      <c r="N20" s="4">
        <f t="shared" ref="N20:N25" si="2">N19+M20</f>
        <v>397350</v>
      </c>
      <c r="O20" s="37">
        <v>36540</v>
      </c>
      <c r="P20" s="4">
        <f t="shared" si="1"/>
        <v>379010</v>
      </c>
      <c r="Q20" s="39">
        <v>3.666666666666666E-2</v>
      </c>
      <c r="R20" s="30" t="s">
        <v>91</v>
      </c>
      <c r="S20" s="25" t="s">
        <v>99</v>
      </c>
      <c r="T20" s="18" t="s">
        <v>24</v>
      </c>
      <c r="U20" s="99" t="s">
        <v>37</v>
      </c>
    </row>
    <row r="21" spans="3:21" x14ac:dyDescent="0.25">
      <c r="C21" s="18">
        <v>11</v>
      </c>
      <c r="D21" s="18">
        <v>180101</v>
      </c>
      <c r="E21" s="18" t="s">
        <v>14</v>
      </c>
      <c r="F21" s="56">
        <v>43101</v>
      </c>
      <c r="G21" s="56" t="s">
        <v>61</v>
      </c>
      <c r="H21" s="11">
        <v>80</v>
      </c>
      <c r="I21" s="36">
        <v>74</v>
      </c>
      <c r="J21" s="60">
        <v>98700</v>
      </c>
      <c r="K21" s="60">
        <v>78700</v>
      </c>
      <c r="L21" s="61">
        <v>0.5</v>
      </c>
      <c r="M21" s="12">
        <v>39400</v>
      </c>
      <c r="N21" s="4">
        <f t="shared" si="2"/>
        <v>436750</v>
      </c>
      <c r="O21" s="38">
        <v>36540</v>
      </c>
      <c r="P21" s="4">
        <f t="shared" si="1"/>
        <v>415550</v>
      </c>
      <c r="Q21" s="39">
        <v>3.5666666666666659E-2</v>
      </c>
      <c r="R21" s="30" t="s">
        <v>91</v>
      </c>
      <c r="S21" s="25" t="s">
        <v>99</v>
      </c>
      <c r="T21" s="66" t="s">
        <v>25</v>
      </c>
      <c r="U21" s="66" t="s">
        <v>25</v>
      </c>
    </row>
    <row r="22" spans="3:21" ht="15" customHeight="1" x14ac:dyDescent="0.25">
      <c r="C22" s="2">
        <v>12</v>
      </c>
      <c r="D22" s="18">
        <v>180103</v>
      </c>
      <c r="E22" s="2" t="s">
        <v>16</v>
      </c>
      <c r="F22" s="56">
        <v>43103</v>
      </c>
      <c r="G22" s="56" t="s">
        <v>63</v>
      </c>
      <c r="H22" s="11">
        <v>76</v>
      </c>
      <c r="I22" s="36">
        <v>72</v>
      </c>
      <c r="J22" s="60">
        <v>98600</v>
      </c>
      <c r="K22" s="60">
        <v>78600</v>
      </c>
      <c r="L22" s="61">
        <v>0.5</v>
      </c>
      <c r="M22" s="12">
        <v>39300</v>
      </c>
      <c r="N22" s="4">
        <f t="shared" si="2"/>
        <v>476050</v>
      </c>
      <c r="O22" s="93">
        <v>36480</v>
      </c>
      <c r="P22" s="4">
        <f t="shared" si="1"/>
        <v>452030</v>
      </c>
      <c r="Q22" s="39">
        <v>3.3666666666666657E-2</v>
      </c>
      <c r="R22" s="30" t="s">
        <v>91</v>
      </c>
      <c r="S22" s="25" t="s">
        <v>99</v>
      </c>
      <c r="T22" s="18" t="s">
        <v>24</v>
      </c>
      <c r="U22" s="99" t="s">
        <v>37</v>
      </c>
    </row>
    <row r="23" spans="3:21" ht="15.75" thickBot="1" x14ac:dyDescent="0.3">
      <c r="C23" s="15">
        <v>13</v>
      </c>
      <c r="D23" s="15">
        <v>180124</v>
      </c>
      <c r="E23" s="15" t="s">
        <v>17</v>
      </c>
      <c r="F23" s="58">
        <v>43124</v>
      </c>
      <c r="G23" s="58" t="s">
        <v>64</v>
      </c>
      <c r="H23" s="23">
        <v>68</v>
      </c>
      <c r="I23" s="115">
        <v>66</v>
      </c>
      <c r="J23" s="116">
        <v>98500</v>
      </c>
      <c r="K23" s="116">
        <v>78500</v>
      </c>
      <c r="L23" s="117">
        <v>0.5</v>
      </c>
      <c r="M23" s="118">
        <v>39250</v>
      </c>
      <c r="N23" s="118">
        <f t="shared" si="2"/>
        <v>515300</v>
      </c>
      <c r="O23" s="119">
        <v>38470</v>
      </c>
      <c r="P23" s="40">
        <f>P22+O23</f>
        <v>490500</v>
      </c>
      <c r="Q23" s="41">
        <v>3.2666666666666656E-2</v>
      </c>
      <c r="R23" s="32" t="s">
        <v>91</v>
      </c>
      <c r="S23" s="29" t="s">
        <v>99</v>
      </c>
      <c r="T23" s="94" t="s">
        <v>25</v>
      </c>
      <c r="U23" s="94" t="s">
        <v>25</v>
      </c>
    </row>
    <row r="24" spans="3:21" x14ac:dyDescent="0.25">
      <c r="C24" s="130">
        <v>14</v>
      </c>
      <c r="D24" s="130">
        <v>180125</v>
      </c>
      <c r="E24" s="130" t="s">
        <v>18</v>
      </c>
      <c r="F24" s="131">
        <v>43125</v>
      </c>
      <c r="G24" s="131" t="s">
        <v>65</v>
      </c>
      <c r="H24" s="59">
        <v>66</v>
      </c>
      <c r="I24" s="132">
        <v>63</v>
      </c>
      <c r="J24" s="133">
        <v>98400</v>
      </c>
      <c r="K24" s="133">
        <v>78400</v>
      </c>
      <c r="L24" s="134">
        <v>0.5</v>
      </c>
      <c r="M24" s="135">
        <v>39200</v>
      </c>
      <c r="N24" s="135">
        <f t="shared" si="2"/>
        <v>554500</v>
      </c>
      <c r="O24" s="136">
        <v>37450</v>
      </c>
      <c r="P24" s="135">
        <f t="shared" ref="P24:P33" si="3">P23+O24</f>
        <v>527950</v>
      </c>
      <c r="Q24" s="39">
        <v>3.1666666666666655E-2</v>
      </c>
      <c r="R24" s="96" t="str">
        <f>R22</f>
        <v>pozitivno ocijenjen, mogućnost prigovora</v>
      </c>
      <c r="S24" s="148" t="s">
        <v>99</v>
      </c>
      <c r="T24" s="66" t="s">
        <v>24</v>
      </c>
      <c r="U24" s="42" t="s">
        <v>37</v>
      </c>
    </row>
    <row r="25" spans="3:21" x14ac:dyDescent="0.25">
      <c r="C25" s="2">
        <v>15</v>
      </c>
      <c r="D25" s="2">
        <v>180107</v>
      </c>
      <c r="E25" s="45" t="s">
        <v>19</v>
      </c>
      <c r="F25" s="139">
        <v>43107</v>
      </c>
      <c r="G25" s="140" t="s">
        <v>66</v>
      </c>
      <c r="H25" s="3">
        <v>64</v>
      </c>
      <c r="I25" s="34">
        <v>61</v>
      </c>
      <c r="J25" s="146">
        <v>98300</v>
      </c>
      <c r="K25" s="143">
        <v>78300</v>
      </c>
      <c r="L25" s="144">
        <v>0.5</v>
      </c>
      <c r="M25" s="145">
        <v>39150</v>
      </c>
      <c r="N25" s="145">
        <f t="shared" si="2"/>
        <v>593650</v>
      </c>
      <c r="O25" s="37">
        <v>34000</v>
      </c>
      <c r="P25" s="4">
        <f t="shared" si="3"/>
        <v>561950</v>
      </c>
      <c r="Q25" s="129">
        <v>3.0666666666666655E-2</v>
      </c>
      <c r="R25" s="30" t="str">
        <f>R23</f>
        <v>pozitivno ocijenjen, mogućnost prigovora</v>
      </c>
      <c r="S25" s="25" t="s">
        <v>99</v>
      </c>
      <c r="T25" s="66" t="s">
        <v>24</v>
      </c>
      <c r="U25" s="42" t="s">
        <v>37</v>
      </c>
    </row>
    <row r="26" spans="3:21" x14ac:dyDescent="0.25">
      <c r="C26" s="2">
        <v>16</v>
      </c>
      <c r="D26" s="18">
        <v>180105</v>
      </c>
      <c r="E26" s="2" t="s">
        <v>21</v>
      </c>
      <c r="F26" s="56">
        <v>43105</v>
      </c>
      <c r="G26" s="45" t="s">
        <v>68</v>
      </c>
      <c r="H26" s="3">
        <v>60</v>
      </c>
      <c r="I26" s="3">
        <v>60</v>
      </c>
      <c r="J26" s="147">
        <v>98100</v>
      </c>
      <c r="K26" s="141">
        <v>78100</v>
      </c>
      <c r="L26" s="142">
        <v>0.5</v>
      </c>
      <c r="M26" s="4">
        <v>39050</v>
      </c>
      <c r="N26" s="4">
        <f t="shared" ref="N26:N33" si="4">N25+M26</f>
        <v>632700</v>
      </c>
      <c r="O26" s="6">
        <f>M26</f>
        <v>39050</v>
      </c>
      <c r="P26" s="4">
        <f t="shared" si="3"/>
        <v>601000</v>
      </c>
      <c r="Q26" s="92">
        <v>2.8666666666666653E-2</v>
      </c>
      <c r="R26" s="33" t="s">
        <v>38</v>
      </c>
      <c r="S26" s="105" t="s">
        <v>37</v>
      </c>
      <c r="T26" s="42" t="s">
        <v>37</v>
      </c>
      <c r="U26" s="42" t="s">
        <v>37</v>
      </c>
    </row>
    <row r="27" spans="3:21" x14ac:dyDescent="0.25">
      <c r="C27" s="18">
        <v>17</v>
      </c>
      <c r="D27" s="18">
        <v>180112</v>
      </c>
      <c r="E27" s="137" t="s">
        <v>26</v>
      </c>
      <c r="F27" s="82">
        <v>43112</v>
      </c>
      <c r="G27" s="82" t="s">
        <v>69</v>
      </c>
      <c r="H27" s="11">
        <v>58</v>
      </c>
      <c r="I27" s="11">
        <v>58</v>
      </c>
      <c r="J27" s="60">
        <v>98000</v>
      </c>
      <c r="K27" s="60">
        <v>78000</v>
      </c>
      <c r="L27" s="61">
        <v>0.5</v>
      </c>
      <c r="M27" s="12">
        <v>39000</v>
      </c>
      <c r="N27" s="12">
        <f t="shared" si="4"/>
        <v>671700</v>
      </c>
      <c r="O27" s="9">
        <f>M27</f>
        <v>39000</v>
      </c>
      <c r="P27" s="12">
        <f t="shared" si="3"/>
        <v>640000</v>
      </c>
      <c r="Q27" s="39">
        <v>2.7666666666666652E-2</v>
      </c>
      <c r="R27" s="33" t="s">
        <v>38</v>
      </c>
      <c r="S27" s="105" t="s">
        <v>37</v>
      </c>
      <c r="T27" s="42" t="s">
        <v>37</v>
      </c>
      <c r="U27" s="42" t="s">
        <v>37</v>
      </c>
    </row>
    <row r="28" spans="3:21" x14ac:dyDescent="0.25">
      <c r="C28" s="18">
        <v>18</v>
      </c>
      <c r="D28" s="18">
        <v>180116</v>
      </c>
      <c r="E28" s="18" t="s">
        <v>27</v>
      </c>
      <c r="F28" s="56">
        <v>43116</v>
      </c>
      <c r="G28" s="56" t="s">
        <v>70</v>
      </c>
      <c r="H28" s="11">
        <v>56</v>
      </c>
      <c r="I28" s="20">
        <v>56</v>
      </c>
      <c r="J28" s="60">
        <v>97900</v>
      </c>
      <c r="K28" s="60">
        <v>77900</v>
      </c>
      <c r="L28" s="61">
        <v>0.5</v>
      </c>
      <c r="M28" s="12">
        <v>38950</v>
      </c>
      <c r="N28" s="12">
        <f t="shared" si="4"/>
        <v>710650</v>
      </c>
      <c r="O28" s="9">
        <f>M28</f>
        <v>38950</v>
      </c>
      <c r="P28" s="4">
        <f t="shared" si="3"/>
        <v>678950</v>
      </c>
      <c r="Q28" s="39">
        <v>2.6666666666666651E-2</v>
      </c>
      <c r="R28" s="33" t="s">
        <v>38</v>
      </c>
      <c r="S28" s="105" t="s">
        <v>37</v>
      </c>
      <c r="T28" s="42" t="s">
        <v>37</v>
      </c>
      <c r="U28" s="42" t="s">
        <v>37</v>
      </c>
    </row>
    <row r="29" spans="3:21" x14ac:dyDescent="0.25">
      <c r="C29" s="18">
        <v>19</v>
      </c>
      <c r="D29" s="2">
        <v>180104</v>
      </c>
      <c r="E29" s="2" t="s">
        <v>9</v>
      </c>
      <c r="F29" s="56">
        <v>43104</v>
      </c>
      <c r="G29" s="56" t="s">
        <v>56</v>
      </c>
      <c r="H29" s="3">
        <v>88</v>
      </c>
      <c r="I29" s="34">
        <v>55</v>
      </c>
      <c r="J29" s="60">
        <v>99300</v>
      </c>
      <c r="K29" s="60">
        <v>79300</v>
      </c>
      <c r="L29" s="61">
        <v>0.5</v>
      </c>
      <c r="M29" s="12">
        <v>39650</v>
      </c>
      <c r="N29" s="12">
        <f t="shared" si="4"/>
        <v>750300</v>
      </c>
      <c r="O29" s="9">
        <f>M29</f>
        <v>39650</v>
      </c>
      <c r="P29" s="4">
        <f t="shared" si="3"/>
        <v>718600</v>
      </c>
      <c r="Q29" s="39">
        <v>0</v>
      </c>
      <c r="R29" s="31" t="s">
        <v>91</v>
      </c>
      <c r="S29" s="25" t="s">
        <v>99</v>
      </c>
      <c r="T29" s="55" t="s">
        <v>25</v>
      </c>
      <c r="U29" s="55" t="s">
        <v>25</v>
      </c>
    </row>
    <row r="30" spans="3:21" x14ac:dyDescent="0.25">
      <c r="C30" s="18">
        <v>20</v>
      </c>
      <c r="D30" s="2">
        <v>180118</v>
      </c>
      <c r="E30" s="2" t="s">
        <v>28</v>
      </c>
      <c r="F30" s="56">
        <v>43118</v>
      </c>
      <c r="G30" s="56" t="s">
        <v>71</v>
      </c>
      <c r="H30" s="3">
        <v>54</v>
      </c>
      <c r="I30" s="21">
        <v>54</v>
      </c>
      <c r="J30" s="60">
        <v>97800</v>
      </c>
      <c r="K30" s="60">
        <v>77800</v>
      </c>
      <c r="L30" s="61">
        <v>0.5</v>
      </c>
      <c r="M30" s="12">
        <v>38900</v>
      </c>
      <c r="N30" s="12">
        <f t="shared" si="4"/>
        <v>789200</v>
      </c>
      <c r="O30" s="9">
        <f>M30</f>
        <v>38900</v>
      </c>
      <c r="P30" s="4">
        <f t="shared" si="3"/>
        <v>757500</v>
      </c>
      <c r="Q30" s="39">
        <v>3.1666666666666655E-2</v>
      </c>
      <c r="R30" s="33" t="s">
        <v>38</v>
      </c>
      <c r="S30" s="105" t="s">
        <v>37</v>
      </c>
      <c r="T30" s="42" t="s">
        <v>37</v>
      </c>
      <c r="U30" s="42" t="s">
        <v>37</v>
      </c>
    </row>
    <row r="31" spans="3:21" x14ac:dyDescent="0.25">
      <c r="C31" s="8">
        <v>21</v>
      </c>
      <c r="D31" s="5">
        <v>180113</v>
      </c>
      <c r="E31" s="5" t="s">
        <v>20</v>
      </c>
      <c r="F31" s="82">
        <v>43113</v>
      </c>
      <c r="G31" s="82" t="s">
        <v>67</v>
      </c>
      <c r="H31" s="3">
        <v>62</v>
      </c>
      <c r="I31" s="34">
        <v>53</v>
      </c>
      <c r="J31" s="60">
        <v>98200</v>
      </c>
      <c r="K31" s="60">
        <v>78200</v>
      </c>
      <c r="L31" s="61">
        <v>0.5</v>
      </c>
      <c r="M31" s="12">
        <v>39100</v>
      </c>
      <c r="N31" s="12">
        <f t="shared" si="4"/>
        <v>828300</v>
      </c>
      <c r="O31" s="38">
        <v>33000</v>
      </c>
      <c r="P31" s="4">
        <f t="shared" si="3"/>
        <v>790500</v>
      </c>
      <c r="Q31" s="39">
        <v>2.9666666666666654E-2</v>
      </c>
      <c r="R31" s="31" t="s">
        <v>91</v>
      </c>
      <c r="S31" s="25" t="s">
        <v>99</v>
      </c>
      <c r="T31" s="55" t="s">
        <v>24</v>
      </c>
      <c r="U31" s="42" t="s">
        <v>37</v>
      </c>
    </row>
    <row r="32" spans="3:21" x14ac:dyDescent="0.25">
      <c r="C32" s="18">
        <v>22</v>
      </c>
      <c r="D32" s="2">
        <v>180119</v>
      </c>
      <c r="E32" s="2" t="s">
        <v>29</v>
      </c>
      <c r="F32" s="56">
        <v>43119</v>
      </c>
      <c r="G32" s="56" t="s">
        <v>72</v>
      </c>
      <c r="H32" s="3">
        <v>52</v>
      </c>
      <c r="I32" s="21">
        <v>52</v>
      </c>
      <c r="J32" s="60">
        <v>97700</v>
      </c>
      <c r="K32" s="60">
        <v>77700</v>
      </c>
      <c r="L32" s="61">
        <v>0.5</v>
      </c>
      <c r="M32" s="12">
        <v>38850</v>
      </c>
      <c r="N32" s="12">
        <f t="shared" si="4"/>
        <v>867150</v>
      </c>
      <c r="O32" s="9">
        <f>M32</f>
        <v>38850</v>
      </c>
      <c r="P32" s="4">
        <f t="shared" si="3"/>
        <v>829350</v>
      </c>
      <c r="Q32" s="39">
        <v>3.0666666666666655E-2</v>
      </c>
      <c r="R32" s="33" t="s">
        <v>38</v>
      </c>
      <c r="S32" s="105" t="s">
        <v>37</v>
      </c>
      <c r="T32" s="42" t="s">
        <v>37</v>
      </c>
      <c r="U32" s="42" t="s">
        <v>37</v>
      </c>
    </row>
    <row r="33" spans="3:21" x14ac:dyDescent="0.25">
      <c r="C33" s="18">
        <v>23</v>
      </c>
      <c r="D33" s="2">
        <v>180121</v>
      </c>
      <c r="E33" s="2" t="s">
        <v>30</v>
      </c>
      <c r="F33" s="56">
        <v>43121</v>
      </c>
      <c r="G33" s="56" t="s">
        <v>73</v>
      </c>
      <c r="H33" s="3">
        <v>50</v>
      </c>
      <c r="I33" s="21">
        <v>50</v>
      </c>
      <c r="J33" s="60">
        <v>97600</v>
      </c>
      <c r="K33" s="60">
        <v>77600</v>
      </c>
      <c r="L33" s="61">
        <v>0.5</v>
      </c>
      <c r="M33" s="12">
        <v>38800</v>
      </c>
      <c r="N33" s="12">
        <f t="shared" si="4"/>
        <v>905950</v>
      </c>
      <c r="O33" s="9">
        <f>M33</f>
        <v>38800</v>
      </c>
      <c r="P33" s="4">
        <f t="shared" si="3"/>
        <v>868150</v>
      </c>
      <c r="Q33" s="39">
        <v>2.9666666666666654E-2</v>
      </c>
      <c r="R33" s="33" t="s">
        <v>38</v>
      </c>
      <c r="S33" s="105" t="s">
        <v>37</v>
      </c>
      <c r="T33" s="42" t="s">
        <v>37</v>
      </c>
      <c r="U33" s="42" t="s">
        <v>37</v>
      </c>
    </row>
    <row r="36" spans="3:21" x14ac:dyDescent="0.25">
      <c r="D36" s="161" t="s">
        <v>102</v>
      </c>
      <c r="E36" s="163"/>
      <c r="F36" s="22" t="s">
        <v>8</v>
      </c>
      <c r="N36" s="1"/>
    </row>
    <row r="37" spans="3:21" ht="30" customHeight="1" x14ac:dyDescent="0.25">
      <c r="D37" s="162"/>
      <c r="E37" s="163"/>
      <c r="F37" s="22" t="s">
        <v>15</v>
      </c>
    </row>
    <row r="38" spans="3:21" ht="30" customHeight="1" x14ac:dyDescent="0.25"/>
    <row r="39" spans="3:21" x14ac:dyDescent="0.25">
      <c r="D39" s="164" t="s">
        <v>87</v>
      </c>
      <c r="E39" s="103"/>
    </row>
    <row r="40" spans="3:21" x14ac:dyDescent="0.25">
      <c r="D40" s="165"/>
      <c r="E40" s="104"/>
    </row>
  </sheetData>
  <sortState ref="C9:U33">
    <sortCondition descending="1" ref="I9"/>
  </sortState>
  <mergeCells count="6">
    <mergeCell ref="D39:D40"/>
    <mergeCell ref="C2:F2"/>
    <mergeCell ref="C4:E4"/>
    <mergeCell ref="C6:E6"/>
    <mergeCell ref="D36:D37"/>
    <mergeCell ref="E36:E3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40"/>
  <sheetViews>
    <sheetView topLeftCell="E4" zoomScaleNormal="100" workbookViewId="0">
      <selection activeCell="H17" sqref="H17"/>
    </sheetView>
  </sheetViews>
  <sheetFormatPr defaultRowHeight="15" x14ac:dyDescent="0.25"/>
  <cols>
    <col min="3" max="3" width="11.28515625" customWidth="1"/>
    <col min="4" max="4" width="21" customWidth="1"/>
    <col min="5" max="5" width="20.42578125" customWidth="1"/>
    <col min="6" max="7" width="19.85546875" customWidth="1"/>
    <col min="8" max="8" width="13.140625" customWidth="1"/>
    <col min="9" max="9" width="16.28515625" customWidth="1"/>
    <col min="10" max="11" width="19.85546875" customWidth="1"/>
    <col min="12" max="14" width="18.28515625" customWidth="1"/>
    <col min="15" max="15" width="19.85546875" customWidth="1"/>
    <col min="16" max="16" width="22.85546875" customWidth="1"/>
    <col min="17" max="17" width="29.140625" customWidth="1"/>
    <col min="18" max="18" width="51.42578125" customWidth="1"/>
    <col min="19" max="19" width="68.42578125" customWidth="1"/>
    <col min="20" max="20" width="19.5703125" customWidth="1"/>
    <col min="21" max="21" width="18.7109375" customWidth="1"/>
    <col min="22" max="22" width="15" customWidth="1"/>
  </cols>
  <sheetData>
    <row r="2" spans="3:21" x14ac:dyDescent="0.25">
      <c r="C2" s="153" t="s">
        <v>89</v>
      </c>
      <c r="D2" s="153"/>
      <c r="E2" s="153"/>
      <c r="F2" s="153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4" spans="3:21" x14ac:dyDescent="0.25">
      <c r="C4" s="154" t="s">
        <v>42</v>
      </c>
      <c r="D4" s="154"/>
      <c r="E4" s="154"/>
      <c r="F4" s="64">
        <v>500000</v>
      </c>
      <c r="G4" s="26"/>
      <c r="H4" s="26"/>
      <c r="I4" s="26"/>
      <c r="J4" s="26"/>
      <c r="K4" s="26"/>
      <c r="L4" s="26"/>
      <c r="M4" s="63"/>
      <c r="N4" s="63"/>
      <c r="O4" s="1"/>
    </row>
    <row r="5" spans="3:21" x14ac:dyDescent="0.25">
      <c r="C5" s="54" t="s">
        <v>79</v>
      </c>
      <c r="D5" s="54"/>
      <c r="E5" s="54"/>
      <c r="F5" s="64">
        <v>600000</v>
      </c>
      <c r="G5" s="64"/>
      <c r="H5" s="64"/>
      <c r="I5" s="64"/>
      <c r="J5" s="64"/>
      <c r="K5" s="64"/>
      <c r="L5" s="64"/>
      <c r="M5" s="64"/>
      <c r="N5" s="64"/>
      <c r="O5" s="1"/>
    </row>
    <row r="6" spans="3:21" x14ac:dyDescent="0.25">
      <c r="C6" s="155" t="s">
        <v>78</v>
      </c>
      <c r="D6" s="155"/>
      <c r="E6" s="155"/>
      <c r="F6" s="64">
        <f>N33</f>
        <v>905950</v>
      </c>
      <c r="G6" s="64"/>
      <c r="H6" s="64"/>
      <c r="I6" s="64"/>
      <c r="J6" s="64"/>
      <c r="K6" s="64"/>
      <c r="L6" s="64"/>
      <c r="M6" s="64"/>
      <c r="N6" s="64"/>
      <c r="O6" s="1"/>
    </row>
    <row r="8" spans="3:21" ht="35.25" customHeight="1" x14ac:dyDescent="0.25">
      <c r="C8" s="55" t="s">
        <v>0</v>
      </c>
      <c r="D8" s="55" t="s">
        <v>83</v>
      </c>
      <c r="E8" s="55" t="s">
        <v>46</v>
      </c>
      <c r="F8" s="55" t="s">
        <v>44</v>
      </c>
      <c r="G8" s="55" t="s">
        <v>82</v>
      </c>
      <c r="H8" s="55" t="s">
        <v>43</v>
      </c>
      <c r="I8" s="55" t="s">
        <v>48</v>
      </c>
      <c r="J8" s="55" t="s">
        <v>81</v>
      </c>
      <c r="K8" s="55" t="s">
        <v>45</v>
      </c>
      <c r="L8" s="55" t="s">
        <v>80</v>
      </c>
      <c r="M8" s="55" t="s">
        <v>1</v>
      </c>
      <c r="N8" s="55" t="s">
        <v>75</v>
      </c>
      <c r="O8" s="55" t="s">
        <v>47</v>
      </c>
      <c r="P8" s="55" t="s">
        <v>76</v>
      </c>
      <c r="Q8" s="55" t="s">
        <v>74</v>
      </c>
      <c r="R8" s="55" t="s">
        <v>31</v>
      </c>
      <c r="S8" s="55" t="s">
        <v>23</v>
      </c>
      <c r="T8" s="55" t="s">
        <v>39</v>
      </c>
      <c r="U8" s="55" t="s">
        <v>40</v>
      </c>
    </row>
    <row r="9" spans="3:21" x14ac:dyDescent="0.25">
      <c r="C9" s="84">
        <v>1</v>
      </c>
      <c r="D9" s="84">
        <v>180115</v>
      </c>
      <c r="E9" s="84" t="s">
        <v>5</v>
      </c>
      <c r="F9" s="85">
        <v>43115</v>
      </c>
      <c r="G9" s="85" t="s">
        <v>52</v>
      </c>
      <c r="H9" s="101">
        <v>94</v>
      </c>
      <c r="I9" s="44">
        <v>94</v>
      </c>
      <c r="J9" s="60">
        <v>99600</v>
      </c>
      <c r="K9" s="60">
        <v>79600</v>
      </c>
      <c r="L9" s="87">
        <v>0.5</v>
      </c>
      <c r="M9" s="12">
        <v>39850</v>
      </c>
      <c r="N9" s="12">
        <f>M9</f>
        <v>39850</v>
      </c>
      <c r="O9" s="100">
        <v>39850</v>
      </c>
      <c r="P9" s="12">
        <f>O9</f>
        <v>39850</v>
      </c>
      <c r="Q9" s="39">
        <v>3.8666666666666662E-2</v>
      </c>
      <c r="R9" s="30" t="s">
        <v>88</v>
      </c>
      <c r="S9" s="25" t="s">
        <v>22</v>
      </c>
      <c r="T9" s="89" t="s">
        <v>90</v>
      </c>
      <c r="U9" s="89" t="s">
        <v>90</v>
      </c>
    </row>
    <row r="10" spans="3:21" ht="13.5" customHeight="1" x14ac:dyDescent="0.25">
      <c r="C10" s="8">
        <v>2</v>
      </c>
      <c r="D10" s="18">
        <v>180123</v>
      </c>
      <c r="E10" s="2" t="s">
        <v>2</v>
      </c>
      <c r="F10" s="56">
        <v>43123</v>
      </c>
      <c r="G10" s="56" t="s">
        <v>49</v>
      </c>
      <c r="H10" s="3">
        <v>98</v>
      </c>
      <c r="I10" s="3">
        <v>91</v>
      </c>
      <c r="J10" s="60">
        <v>100000</v>
      </c>
      <c r="K10" s="60">
        <v>80000</v>
      </c>
      <c r="L10" s="61">
        <v>0.5</v>
      </c>
      <c r="M10" s="12">
        <v>40000</v>
      </c>
      <c r="N10" s="4">
        <f>N9+M10</f>
        <v>79850</v>
      </c>
      <c r="O10" s="12">
        <v>37800</v>
      </c>
      <c r="P10" s="4">
        <f>P9+O10</f>
        <v>77650</v>
      </c>
      <c r="Q10" s="39">
        <v>4.1666666666666664E-2</v>
      </c>
      <c r="R10" s="30" t="s">
        <v>88</v>
      </c>
      <c r="S10" s="25" t="s">
        <v>22</v>
      </c>
      <c r="T10" s="89" t="s">
        <v>90</v>
      </c>
      <c r="U10" s="89" t="s">
        <v>90</v>
      </c>
    </row>
    <row r="11" spans="3:21" ht="11.25" hidden="1" customHeight="1" x14ac:dyDescent="0.25">
      <c r="C11" s="8">
        <v>3</v>
      </c>
      <c r="D11" s="70">
        <v>180109</v>
      </c>
      <c r="E11" s="7" t="s">
        <v>8</v>
      </c>
      <c r="F11" s="71">
        <v>43109</v>
      </c>
      <c r="G11" s="71" t="s">
        <v>55</v>
      </c>
      <c r="H11" s="28">
        <v>89</v>
      </c>
      <c r="I11" s="3">
        <v>89</v>
      </c>
      <c r="J11" s="72">
        <v>99900</v>
      </c>
      <c r="K11" s="72">
        <v>79900</v>
      </c>
      <c r="L11" s="73">
        <v>0.5</v>
      </c>
      <c r="M11" s="74"/>
      <c r="N11" s="4">
        <f t="shared" ref="N11:N23" si="0">N10+M11</f>
        <v>79850</v>
      </c>
      <c r="O11" s="12"/>
      <c r="P11" s="4">
        <f t="shared" ref="P11:P18" si="1">P10+O11</f>
        <v>77650</v>
      </c>
      <c r="Q11" s="108">
        <v>4.1666666666666664E-2</v>
      </c>
      <c r="R11" s="30" t="s">
        <v>88</v>
      </c>
      <c r="S11" s="25" t="s">
        <v>22</v>
      </c>
      <c r="T11" s="89" t="s">
        <v>90</v>
      </c>
      <c r="U11" s="89" t="s">
        <v>90</v>
      </c>
    </row>
    <row r="12" spans="3:21" ht="15" customHeight="1" x14ac:dyDescent="0.25">
      <c r="C12" s="8">
        <v>3</v>
      </c>
      <c r="D12" s="18">
        <v>180122</v>
      </c>
      <c r="E12" s="2" t="s">
        <v>3</v>
      </c>
      <c r="F12" s="56">
        <v>43122</v>
      </c>
      <c r="G12" s="56" t="s">
        <v>50</v>
      </c>
      <c r="H12" s="3">
        <v>96</v>
      </c>
      <c r="I12" s="3">
        <v>90</v>
      </c>
      <c r="J12" s="60">
        <v>99800</v>
      </c>
      <c r="K12" s="60">
        <v>79800</v>
      </c>
      <c r="L12" s="61">
        <v>0.5</v>
      </c>
      <c r="M12" s="12">
        <v>39950</v>
      </c>
      <c r="N12" s="4">
        <f t="shared" si="0"/>
        <v>119800</v>
      </c>
      <c r="O12" s="12">
        <v>38500</v>
      </c>
      <c r="P12" s="4">
        <f t="shared" ref="P12:P17" si="2">P11+O12</f>
        <v>116150</v>
      </c>
      <c r="Q12" s="95">
        <v>4.0666666666666663E-2</v>
      </c>
      <c r="R12" s="30" t="s">
        <v>88</v>
      </c>
      <c r="S12" s="25" t="s">
        <v>22</v>
      </c>
      <c r="T12" s="89" t="s">
        <v>90</v>
      </c>
      <c r="U12" s="89" t="s">
        <v>90</v>
      </c>
    </row>
    <row r="13" spans="3:21" x14ac:dyDescent="0.25">
      <c r="C13" s="8">
        <v>4</v>
      </c>
      <c r="D13" s="18">
        <v>180108</v>
      </c>
      <c r="E13" s="2" t="s">
        <v>7</v>
      </c>
      <c r="F13" s="56">
        <v>43108</v>
      </c>
      <c r="G13" s="56" t="s">
        <v>54</v>
      </c>
      <c r="H13" s="3">
        <v>90</v>
      </c>
      <c r="I13" s="121">
        <f>88+0.00001</f>
        <v>88.000010000000003</v>
      </c>
      <c r="J13" s="60">
        <v>99400</v>
      </c>
      <c r="K13" s="60">
        <v>79400</v>
      </c>
      <c r="L13" s="61">
        <v>0.5</v>
      </c>
      <c r="M13" s="12">
        <v>39750</v>
      </c>
      <c r="N13" s="4">
        <f t="shared" si="0"/>
        <v>159550</v>
      </c>
      <c r="O13" s="4">
        <v>35500</v>
      </c>
      <c r="P13" s="4">
        <f t="shared" si="2"/>
        <v>151650</v>
      </c>
      <c r="Q13" s="39">
        <v>3.7090277777777778E-2</v>
      </c>
      <c r="R13" s="30" t="s">
        <v>88</v>
      </c>
      <c r="S13" s="25" t="s">
        <v>22</v>
      </c>
      <c r="T13" s="89" t="s">
        <v>90</v>
      </c>
      <c r="U13" s="89" t="s">
        <v>90</v>
      </c>
    </row>
    <row r="14" spans="3:21" x14ac:dyDescent="0.25">
      <c r="C14" s="8">
        <v>5</v>
      </c>
      <c r="D14" s="18">
        <v>180117</v>
      </c>
      <c r="E14" s="2" t="s">
        <v>4</v>
      </c>
      <c r="F14" s="56">
        <v>43117</v>
      </c>
      <c r="G14" s="56" t="s">
        <v>51</v>
      </c>
      <c r="H14" s="3">
        <v>95</v>
      </c>
      <c r="I14" s="121">
        <v>87</v>
      </c>
      <c r="J14" s="60">
        <v>99700</v>
      </c>
      <c r="K14" s="60">
        <v>79700</v>
      </c>
      <c r="L14" s="61">
        <v>0.5</v>
      </c>
      <c r="M14" s="12">
        <v>39900</v>
      </c>
      <c r="N14" s="4">
        <f t="shared" si="0"/>
        <v>199450</v>
      </c>
      <c r="O14" s="12">
        <v>38400</v>
      </c>
      <c r="P14" s="4">
        <f t="shared" si="2"/>
        <v>190050</v>
      </c>
      <c r="Q14" s="39">
        <v>3.9666666666666663E-2</v>
      </c>
      <c r="R14" s="30" t="s">
        <v>88</v>
      </c>
      <c r="S14" s="25" t="s">
        <v>22</v>
      </c>
      <c r="T14" s="89" t="s">
        <v>90</v>
      </c>
      <c r="U14" s="89" t="s">
        <v>90</v>
      </c>
    </row>
    <row r="15" spans="3:21" ht="15" customHeight="1" x14ac:dyDescent="0.25">
      <c r="C15" s="8">
        <v>6</v>
      </c>
      <c r="D15" s="18">
        <v>180106</v>
      </c>
      <c r="E15" s="2" t="s">
        <v>10</v>
      </c>
      <c r="F15" s="56">
        <v>43106</v>
      </c>
      <c r="G15" s="56" t="s">
        <v>57</v>
      </c>
      <c r="H15" s="3">
        <v>86</v>
      </c>
      <c r="I15" s="121">
        <v>85</v>
      </c>
      <c r="J15" s="60">
        <v>99200</v>
      </c>
      <c r="K15" s="60">
        <v>79200</v>
      </c>
      <c r="L15" s="61">
        <v>0.5</v>
      </c>
      <c r="M15" s="12">
        <v>39600</v>
      </c>
      <c r="N15" s="4">
        <f t="shared" si="0"/>
        <v>239050</v>
      </c>
      <c r="O15" s="12">
        <v>39500</v>
      </c>
      <c r="P15" s="4">
        <f t="shared" si="2"/>
        <v>229550</v>
      </c>
      <c r="Q15" s="39">
        <v>0</v>
      </c>
      <c r="R15" s="30" t="s">
        <v>88</v>
      </c>
      <c r="S15" s="25" t="s">
        <v>22</v>
      </c>
      <c r="T15" s="89" t="s">
        <v>90</v>
      </c>
      <c r="U15" s="89" t="s">
        <v>90</v>
      </c>
    </row>
    <row r="16" spans="3:21" ht="15" customHeight="1" x14ac:dyDescent="0.25">
      <c r="C16" s="8">
        <v>7</v>
      </c>
      <c r="D16" s="84">
        <v>180120</v>
      </c>
      <c r="E16" s="83" t="s">
        <v>11</v>
      </c>
      <c r="F16" s="85">
        <v>43120</v>
      </c>
      <c r="G16" s="85" t="s">
        <v>58</v>
      </c>
      <c r="H16" s="86">
        <v>84</v>
      </c>
      <c r="I16" s="121">
        <v>84</v>
      </c>
      <c r="J16" s="60">
        <v>99000</v>
      </c>
      <c r="K16" s="60">
        <v>79000</v>
      </c>
      <c r="L16" s="87">
        <v>0.5</v>
      </c>
      <c r="M16" s="12">
        <v>39550</v>
      </c>
      <c r="N16" s="4">
        <f t="shared" si="0"/>
        <v>278600</v>
      </c>
      <c r="O16" s="100">
        <v>39750</v>
      </c>
      <c r="P16" s="4">
        <f t="shared" si="2"/>
        <v>269300</v>
      </c>
      <c r="Q16" s="39">
        <v>4.1666666666666664E-2</v>
      </c>
      <c r="R16" s="30" t="s">
        <v>88</v>
      </c>
      <c r="S16" s="25" t="s">
        <v>22</v>
      </c>
      <c r="T16" s="89" t="s">
        <v>90</v>
      </c>
      <c r="U16" s="89" t="s">
        <v>90</v>
      </c>
    </row>
    <row r="17" spans="3:21" x14ac:dyDescent="0.25">
      <c r="C17" s="8">
        <v>8</v>
      </c>
      <c r="D17" s="18">
        <v>180114</v>
      </c>
      <c r="E17" s="2" t="s">
        <v>6</v>
      </c>
      <c r="F17" s="56">
        <v>43114</v>
      </c>
      <c r="G17" s="56" t="s">
        <v>53</v>
      </c>
      <c r="H17" s="3">
        <v>92</v>
      </c>
      <c r="I17" s="121">
        <v>82</v>
      </c>
      <c r="J17" s="60">
        <v>99500</v>
      </c>
      <c r="K17" s="60">
        <v>79500</v>
      </c>
      <c r="L17" s="61">
        <v>0.5</v>
      </c>
      <c r="M17" s="12">
        <v>39800</v>
      </c>
      <c r="N17" s="4">
        <f t="shared" si="0"/>
        <v>318400</v>
      </c>
      <c r="O17" s="12">
        <v>37400</v>
      </c>
      <c r="P17" s="4">
        <f t="shared" si="2"/>
        <v>306700</v>
      </c>
      <c r="Q17" s="39">
        <v>3.8090277777777778E-2</v>
      </c>
      <c r="R17" s="30" t="s">
        <v>88</v>
      </c>
      <c r="S17" s="25" t="s">
        <v>22</v>
      </c>
      <c r="T17" s="89" t="s">
        <v>90</v>
      </c>
      <c r="U17" s="89" t="s">
        <v>90</v>
      </c>
    </row>
    <row r="18" spans="3:21" hidden="1" x14ac:dyDescent="0.25">
      <c r="C18" s="8">
        <v>10</v>
      </c>
      <c r="D18" s="70">
        <v>180102</v>
      </c>
      <c r="E18" s="7" t="s">
        <v>15</v>
      </c>
      <c r="F18" s="71">
        <v>43102</v>
      </c>
      <c r="G18" s="71" t="s">
        <v>62</v>
      </c>
      <c r="H18" s="28">
        <v>78</v>
      </c>
      <c r="I18" s="121">
        <v>78</v>
      </c>
      <c r="J18" s="72">
        <v>99100</v>
      </c>
      <c r="K18" s="72">
        <v>79100</v>
      </c>
      <c r="L18" s="73">
        <v>0.5</v>
      </c>
      <c r="M18" s="74"/>
      <c r="N18" s="4">
        <f t="shared" si="0"/>
        <v>318400</v>
      </c>
      <c r="O18" s="12"/>
      <c r="P18" s="4">
        <f t="shared" si="1"/>
        <v>306700</v>
      </c>
      <c r="Q18" s="108">
        <v>3.4666666666666658E-2</v>
      </c>
      <c r="R18" s="30" t="s">
        <v>88</v>
      </c>
      <c r="S18" s="25" t="s">
        <v>22</v>
      </c>
      <c r="T18" s="89" t="s">
        <v>90</v>
      </c>
      <c r="U18" s="89" t="s">
        <v>90</v>
      </c>
    </row>
    <row r="19" spans="3:21" x14ac:dyDescent="0.25">
      <c r="C19" s="8">
        <v>9</v>
      </c>
      <c r="D19" s="18">
        <v>180101</v>
      </c>
      <c r="E19" s="2" t="s">
        <v>14</v>
      </c>
      <c r="F19" s="56">
        <v>43101</v>
      </c>
      <c r="G19" s="56" t="s">
        <v>61</v>
      </c>
      <c r="H19" s="3">
        <v>80</v>
      </c>
      <c r="I19" s="44">
        <v>80</v>
      </c>
      <c r="J19" s="60">
        <v>98700</v>
      </c>
      <c r="K19" s="60">
        <v>78700</v>
      </c>
      <c r="L19" s="61">
        <v>0.5</v>
      </c>
      <c r="M19" s="12">
        <v>39400</v>
      </c>
      <c r="N19" s="4">
        <f t="shared" si="0"/>
        <v>357800</v>
      </c>
      <c r="O19" s="100">
        <v>39600</v>
      </c>
      <c r="P19" s="4">
        <f t="shared" ref="P19:P33" si="3">P18+O19</f>
        <v>346300</v>
      </c>
      <c r="Q19" s="39">
        <v>3.5666666666666659E-2</v>
      </c>
      <c r="R19" s="30" t="s">
        <v>88</v>
      </c>
      <c r="S19" s="25" t="s">
        <v>22</v>
      </c>
      <c r="T19" s="89" t="s">
        <v>90</v>
      </c>
      <c r="U19" s="89" t="s">
        <v>90</v>
      </c>
    </row>
    <row r="20" spans="3:21" x14ac:dyDescent="0.25">
      <c r="C20" s="8">
        <v>10</v>
      </c>
      <c r="D20" s="18">
        <v>180104</v>
      </c>
      <c r="E20" s="2" t="s">
        <v>9</v>
      </c>
      <c r="F20" s="56">
        <v>43104</v>
      </c>
      <c r="G20" s="56" t="s">
        <v>56</v>
      </c>
      <c r="H20" s="3">
        <v>88</v>
      </c>
      <c r="I20" s="43">
        <v>79</v>
      </c>
      <c r="J20" s="60">
        <v>99300</v>
      </c>
      <c r="K20" s="60">
        <v>79300</v>
      </c>
      <c r="L20" s="61">
        <v>0.5</v>
      </c>
      <c r="M20" s="12">
        <v>39650</v>
      </c>
      <c r="N20" s="4">
        <f t="shared" si="0"/>
        <v>397450</v>
      </c>
      <c r="O20" s="9">
        <v>39550</v>
      </c>
      <c r="P20" s="4">
        <f t="shared" si="3"/>
        <v>385850</v>
      </c>
      <c r="Q20" s="39">
        <v>0</v>
      </c>
      <c r="R20" s="30" t="s">
        <v>88</v>
      </c>
      <c r="S20" s="25" t="s">
        <v>22</v>
      </c>
      <c r="T20" s="89" t="s">
        <v>90</v>
      </c>
      <c r="U20" s="89" t="s">
        <v>90</v>
      </c>
    </row>
    <row r="21" spans="3:21" x14ac:dyDescent="0.25">
      <c r="C21" s="8">
        <v>11</v>
      </c>
      <c r="D21" s="18">
        <v>180110</v>
      </c>
      <c r="E21" s="18" t="s">
        <v>12</v>
      </c>
      <c r="F21" s="56">
        <v>43110</v>
      </c>
      <c r="G21" s="56" t="s">
        <v>59</v>
      </c>
      <c r="H21" s="11">
        <v>83</v>
      </c>
      <c r="I21" s="121">
        <v>76</v>
      </c>
      <c r="J21" s="60">
        <v>98900</v>
      </c>
      <c r="K21" s="60">
        <v>78900</v>
      </c>
      <c r="L21" s="61">
        <v>0.5</v>
      </c>
      <c r="M21" s="12">
        <v>39500</v>
      </c>
      <c r="N21" s="4">
        <f t="shared" si="0"/>
        <v>436950</v>
      </c>
      <c r="O21" s="12">
        <v>37420</v>
      </c>
      <c r="P21" s="4">
        <f t="shared" si="3"/>
        <v>423270</v>
      </c>
      <c r="Q21" s="39">
        <v>3.7666666666666661E-2</v>
      </c>
      <c r="R21" s="30" t="s">
        <v>88</v>
      </c>
      <c r="S21" s="25" t="s">
        <v>22</v>
      </c>
      <c r="T21" s="124" t="s">
        <v>90</v>
      </c>
      <c r="U21" s="124" t="s">
        <v>90</v>
      </c>
    </row>
    <row r="22" spans="3:21" ht="15" customHeight="1" x14ac:dyDescent="0.25">
      <c r="C22" s="8">
        <v>12</v>
      </c>
      <c r="D22" s="18">
        <v>180111</v>
      </c>
      <c r="E22" s="2" t="s">
        <v>13</v>
      </c>
      <c r="F22" s="56">
        <v>43111</v>
      </c>
      <c r="G22" s="56" t="s">
        <v>60</v>
      </c>
      <c r="H22" s="11">
        <v>82</v>
      </c>
      <c r="I22" s="3">
        <v>75</v>
      </c>
      <c r="J22" s="60">
        <v>98800</v>
      </c>
      <c r="K22" s="60">
        <v>78800</v>
      </c>
      <c r="L22" s="61">
        <v>0.5</v>
      </c>
      <c r="M22" s="12">
        <v>39450</v>
      </c>
      <c r="N22" s="4">
        <f t="shared" si="0"/>
        <v>476400</v>
      </c>
      <c r="O22" s="12">
        <v>36540</v>
      </c>
      <c r="P22" s="4">
        <f t="shared" si="3"/>
        <v>459810</v>
      </c>
      <c r="Q22" s="39">
        <v>3.666666666666666E-2</v>
      </c>
      <c r="R22" s="30" t="s">
        <v>88</v>
      </c>
      <c r="S22" s="123" t="s">
        <v>22</v>
      </c>
      <c r="T22" s="89" t="s">
        <v>90</v>
      </c>
      <c r="U22" s="89" t="s">
        <v>90</v>
      </c>
    </row>
    <row r="23" spans="3:21" ht="15.75" thickBot="1" x14ac:dyDescent="0.3">
      <c r="C23" s="15">
        <v>13</v>
      </c>
      <c r="D23" s="15">
        <v>180103</v>
      </c>
      <c r="E23" s="15" t="s">
        <v>16</v>
      </c>
      <c r="F23" s="58">
        <v>43103</v>
      </c>
      <c r="G23" s="58" t="s">
        <v>63</v>
      </c>
      <c r="H23" s="125">
        <v>76</v>
      </c>
      <c r="I23" s="127">
        <v>72</v>
      </c>
      <c r="J23" s="126">
        <v>98600</v>
      </c>
      <c r="K23" s="116">
        <v>78600</v>
      </c>
      <c r="L23" s="117">
        <v>0.5</v>
      </c>
      <c r="M23" s="40">
        <v>39300</v>
      </c>
      <c r="N23" s="40">
        <f t="shared" si="0"/>
        <v>515700</v>
      </c>
      <c r="O23" s="40">
        <v>36480</v>
      </c>
      <c r="P23" s="40">
        <f t="shared" si="3"/>
        <v>496290</v>
      </c>
      <c r="Q23" s="41">
        <v>3.3666666666666657E-2</v>
      </c>
      <c r="R23" s="32" t="s">
        <v>88</v>
      </c>
      <c r="S23" s="102" t="s">
        <v>22</v>
      </c>
      <c r="T23" s="107" t="s">
        <v>90</v>
      </c>
      <c r="U23" s="107" t="s">
        <v>90</v>
      </c>
    </row>
    <row r="24" spans="3:21" x14ac:dyDescent="0.25">
      <c r="C24" s="8">
        <v>14</v>
      </c>
      <c r="D24" s="8">
        <v>180124</v>
      </c>
      <c r="E24" s="8" t="s">
        <v>17</v>
      </c>
      <c r="F24" s="82">
        <v>43124</v>
      </c>
      <c r="G24" s="82" t="s">
        <v>64</v>
      </c>
      <c r="H24" s="11">
        <v>68</v>
      </c>
      <c r="I24" s="122">
        <v>68</v>
      </c>
      <c r="J24" s="60">
        <v>98500</v>
      </c>
      <c r="K24" s="60">
        <v>78500</v>
      </c>
      <c r="L24" s="61">
        <v>0.5</v>
      </c>
      <c r="M24" s="12">
        <v>39250</v>
      </c>
      <c r="N24" s="12">
        <f>N23+M24</f>
        <v>554950</v>
      </c>
      <c r="O24" s="100">
        <v>39300</v>
      </c>
      <c r="P24" s="12">
        <f t="shared" si="3"/>
        <v>535590</v>
      </c>
      <c r="Q24" s="39">
        <v>3.2666666666666656E-2</v>
      </c>
      <c r="R24" s="96" t="s">
        <v>41</v>
      </c>
      <c r="S24" s="25" t="s">
        <v>103</v>
      </c>
      <c r="T24" s="106" t="s">
        <v>90</v>
      </c>
      <c r="U24" s="106" t="s">
        <v>90</v>
      </c>
    </row>
    <row r="25" spans="3:21" x14ac:dyDescent="0.25">
      <c r="C25" s="8">
        <v>15</v>
      </c>
      <c r="D25" s="8">
        <v>180125</v>
      </c>
      <c r="E25" s="8" t="s">
        <v>18</v>
      </c>
      <c r="F25" s="82">
        <v>43125</v>
      </c>
      <c r="G25" s="82" t="s">
        <v>65</v>
      </c>
      <c r="H25" s="59">
        <v>66</v>
      </c>
      <c r="I25" s="11">
        <v>63</v>
      </c>
      <c r="J25" s="60">
        <v>98400</v>
      </c>
      <c r="K25" s="60">
        <v>78400</v>
      </c>
      <c r="L25" s="61">
        <v>0.5</v>
      </c>
      <c r="M25" s="12">
        <v>39200</v>
      </c>
      <c r="N25" s="4">
        <f t="shared" ref="N25:N33" si="4">N24+M25</f>
        <v>594150</v>
      </c>
      <c r="O25" s="9">
        <v>37450</v>
      </c>
      <c r="P25" s="4">
        <f t="shared" si="3"/>
        <v>573040</v>
      </c>
      <c r="Q25" s="95">
        <v>3.1666666666666655E-2</v>
      </c>
      <c r="R25" s="30" t="s">
        <v>41</v>
      </c>
      <c r="S25" s="25" t="s">
        <v>103</v>
      </c>
      <c r="T25" s="89" t="s">
        <v>90</v>
      </c>
      <c r="U25" s="89" t="s">
        <v>90</v>
      </c>
    </row>
    <row r="26" spans="3:21" x14ac:dyDescent="0.25">
      <c r="C26" s="8">
        <v>16</v>
      </c>
      <c r="D26" s="13">
        <v>180107</v>
      </c>
      <c r="E26" s="47" t="s">
        <v>19</v>
      </c>
      <c r="F26" s="82">
        <v>43107</v>
      </c>
      <c r="G26" s="82" t="s">
        <v>66</v>
      </c>
      <c r="H26" s="3">
        <v>64</v>
      </c>
      <c r="I26" s="3">
        <v>61</v>
      </c>
      <c r="J26" s="60">
        <v>98300</v>
      </c>
      <c r="K26" s="60">
        <v>78300</v>
      </c>
      <c r="L26" s="61">
        <v>0.5</v>
      </c>
      <c r="M26" s="12">
        <v>39150</v>
      </c>
      <c r="N26" s="4">
        <f t="shared" si="4"/>
        <v>633300</v>
      </c>
      <c r="O26" s="9">
        <v>34000</v>
      </c>
      <c r="P26" s="4">
        <f t="shared" si="3"/>
        <v>607040</v>
      </c>
      <c r="Q26" s="92">
        <v>3.0666666666666655E-2</v>
      </c>
      <c r="R26" s="31" t="str">
        <f>R24</f>
        <v xml:space="preserve">pravomoćan, pozitivan </v>
      </c>
      <c r="S26" s="25" t="s">
        <v>103</v>
      </c>
      <c r="T26" s="89" t="s">
        <v>90</v>
      </c>
      <c r="U26" s="89" t="s">
        <v>90</v>
      </c>
    </row>
    <row r="27" spans="3:21" x14ac:dyDescent="0.25">
      <c r="C27" s="8">
        <v>17</v>
      </c>
      <c r="D27" s="2">
        <v>180105</v>
      </c>
      <c r="E27" s="45" t="s">
        <v>21</v>
      </c>
      <c r="F27" s="82">
        <v>43105</v>
      </c>
      <c r="G27" s="82" t="s">
        <v>68</v>
      </c>
      <c r="H27" s="3">
        <v>60</v>
      </c>
      <c r="I27" s="3">
        <v>60</v>
      </c>
      <c r="J27" s="60">
        <v>98100</v>
      </c>
      <c r="K27" s="60">
        <v>78100</v>
      </c>
      <c r="L27" s="61">
        <v>0.5</v>
      </c>
      <c r="M27" s="12">
        <v>39050</v>
      </c>
      <c r="N27" s="4">
        <f t="shared" si="4"/>
        <v>672350</v>
      </c>
      <c r="O27" s="9">
        <f>M27</f>
        <v>39050</v>
      </c>
      <c r="P27" s="4">
        <f t="shared" si="3"/>
        <v>646090</v>
      </c>
      <c r="Q27" s="39">
        <v>2.8666666666666653E-2</v>
      </c>
      <c r="R27" s="30" t="s">
        <v>88</v>
      </c>
      <c r="S27" s="25" t="s">
        <v>103</v>
      </c>
      <c r="T27" s="89" t="s">
        <v>90</v>
      </c>
      <c r="U27" s="89" t="s">
        <v>90</v>
      </c>
    </row>
    <row r="28" spans="3:21" x14ac:dyDescent="0.25">
      <c r="C28" s="8">
        <v>18</v>
      </c>
      <c r="D28" s="18">
        <v>180112</v>
      </c>
      <c r="E28" s="18" t="s">
        <v>26</v>
      </c>
      <c r="F28" s="82">
        <v>43112</v>
      </c>
      <c r="G28" s="82" t="s">
        <v>69</v>
      </c>
      <c r="H28" s="11">
        <v>58</v>
      </c>
      <c r="I28" s="11">
        <v>58</v>
      </c>
      <c r="J28" s="60">
        <v>98000</v>
      </c>
      <c r="K28" s="60">
        <v>78000</v>
      </c>
      <c r="L28" s="61">
        <v>0.5</v>
      </c>
      <c r="M28" s="12">
        <v>39000</v>
      </c>
      <c r="N28" s="4">
        <f t="shared" si="4"/>
        <v>711350</v>
      </c>
      <c r="O28" s="9">
        <f>M28</f>
        <v>39000</v>
      </c>
      <c r="P28" s="4">
        <f t="shared" si="3"/>
        <v>685090</v>
      </c>
      <c r="Q28" s="39">
        <v>2.7666666666666652E-2</v>
      </c>
      <c r="R28" s="30" t="s">
        <v>88</v>
      </c>
      <c r="S28" s="25" t="s">
        <v>103</v>
      </c>
      <c r="T28" s="89" t="s">
        <v>90</v>
      </c>
      <c r="U28" s="89" t="s">
        <v>90</v>
      </c>
    </row>
    <row r="29" spans="3:21" x14ac:dyDescent="0.25">
      <c r="C29" s="8">
        <v>19</v>
      </c>
      <c r="D29" s="2">
        <v>180116</v>
      </c>
      <c r="E29" s="2" t="s">
        <v>27</v>
      </c>
      <c r="F29" s="56">
        <v>43116</v>
      </c>
      <c r="G29" s="56" t="s">
        <v>70</v>
      </c>
      <c r="H29" s="3">
        <v>56</v>
      </c>
      <c r="I29" s="21">
        <v>56</v>
      </c>
      <c r="J29" s="60">
        <v>97900</v>
      </c>
      <c r="K29" s="60">
        <v>77900</v>
      </c>
      <c r="L29" s="61">
        <v>0.5</v>
      </c>
      <c r="M29" s="12">
        <v>38950</v>
      </c>
      <c r="N29" s="4">
        <f t="shared" si="4"/>
        <v>750300</v>
      </c>
      <c r="O29" s="9">
        <f>M29</f>
        <v>38950</v>
      </c>
      <c r="P29" s="4">
        <f t="shared" si="3"/>
        <v>724040</v>
      </c>
      <c r="Q29" s="39">
        <v>2.6666666666666651E-2</v>
      </c>
      <c r="R29" s="31" t="str">
        <f t="shared" ref="R29:R33" si="5">R27</f>
        <v xml:space="preserve">pravomoćan </v>
      </c>
      <c r="S29" s="25" t="s">
        <v>103</v>
      </c>
      <c r="T29" s="89" t="s">
        <v>90</v>
      </c>
      <c r="U29" s="89" t="s">
        <v>90</v>
      </c>
    </row>
    <row r="30" spans="3:21" x14ac:dyDescent="0.25">
      <c r="C30" s="8">
        <v>20</v>
      </c>
      <c r="D30" s="2">
        <v>180118</v>
      </c>
      <c r="E30" s="2" t="s">
        <v>28</v>
      </c>
      <c r="F30" s="56">
        <v>43118</v>
      </c>
      <c r="G30" s="56" t="s">
        <v>71</v>
      </c>
      <c r="H30" s="3">
        <v>54</v>
      </c>
      <c r="I30" s="21">
        <v>54</v>
      </c>
      <c r="J30" s="60">
        <v>97800</v>
      </c>
      <c r="K30" s="60">
        <v>77800</v>
      </c>
      <c r="L30" s="61">
        <v>0.5</v>
      </c>
      <c r="M30" s="12">
        <v>38900</v>
      </c>
      <c r="N30" s="4">
        <f t="shared" si="4"/>
        <v>789200</v>
      </c>
      <c r="O30" s="9">
        <f>M30</f>
        <v>38900</v>
      </c>
      <c r="P30" s="4">
        <f t="shared" si="3"/>
        <v>762940</v>
      </c>
      <c r="Q30" s="39">
        <v>3.1666666666666655E-2</v>
      </c>
      <c r="R30" s="31" t="str">
        <f>R28</f>
        <v xml:space="preserve">pravomoćan </v>
      </c>
      <c r="S30" s="25" t="s">
        <v>103</v>
      </c>
      <c r="T30" s="89" t="s">
        <v>90</v>
      </c>
      <c r="U30" s="89" t="s">
        <v>90</v>
      </c>
    </row>
    <row r="31" spans="3:21" x14ac:dyDescent="0.25">
      <c r="C31" s="8">
        <v>21</v>
      </c>
      <c r="D31" s="5">
        <v>180113</v>
      </c>
      <c r="E31" s="5" t="s">
        <v>20</v>
      </c>
      <c r="F31" s="82">
        <v>43113</v>
      </c>
      <c r="G31" s="82" t="s">
        <v>67</v>
      </c>
      <c r="H31" s="3">
        <v>62</v>
      </c>
      <c r="I31" s="3">
        <v>53</v>
      </c>
      <c r="J31" s="60">
        <v>98200</v>
      </c>
      <c r="K31" s="60">
        <v>78200</v>
      </c>
      <c r="L31" s="61">
        <v>0.5</v>
      </c>
      <c r="M31" s="12">
        <v>39100</v>
      </c>
      <c r="N31" s="4">
        <f t="shared" si="4"/>
        <v>828300</v>
      </c>
      <c r="O31" s="9">
        <v>33000</v>
      </c>
      <c r="P31" s="4">
        <f t="shared" si="3"/>
        <v>795940</v>
      </c>
      <c r="Q31" s="39">
        <v>2.9666666666666654E-2</v>
      </c>
      <c r="R31" s="31" t="str">
        <f t="shared" si="5"/>
        <v xml:space="preserve">pravomoćan </v>
      </c>
      <c r="S31" s="25" t="s">
        <v>103</v>
      </c>
      <c r="T31" s="89" t="s">
        <v>90</v>
      </c>
      <c r="U31" s="89" t="s">
        <v>90</v>
      </c>
    </row>
    <row r="32" spans="3:21" x14ac:dyDescent="0.25">
      <c r="C32" s="8">
        <v>22</v>
      </c>
      <c r="D32" s="2">
        <v>180119</v>
      </c>
      <c r="E32" s="2" t="s">
        <v>29</v>
      </c>
      <c r="F32" s="56">
        <v>43119</v>
      </c>
      <c r="G32" s="56" t="s">
        <v>72</v>
      </c>
      <c r="H32" s="3">
        <v>52</v>
      </c>
      <c r="I32" s="21">
        <v>52</v>
      </c>
      <c r="J32" s="60">
        <v>97700</v>
      </c>
      <c r="K32" s="60">
        <v>77700</v>
      </c>
      <c r="L32" s="61">
        <v>0.5</v>
      </c>
      <c r="M32" s="12">
        <v>38850</v>
      </c>
      <c r="N32" s="4">
        <f t="shared" si="4"/>
        <v>867150</v>
      </c>
      <c r="O32" s="9">
        <f>M32</f>
        <v>38850</v>
      </c>
      <c r="P32" s="4">
        <f t="shared" si="3"/>
        <v>834790</v>
      </c>
      <c r="Q32" s="39">
        <v>3.0666666666666655E-2</v>
      </c>
      <c r="R32" s="31" t="str">
        <f t="shared" si="5"/>
        <v xml:space="preserve">pravomoćan </v>
      </c>
      <c r="S32" s="25" t="s">
        <v>103</v>
      </c>
      <c r="T32" s="89" t="s">
        <v>90</v>
      </c>
      <c r="U32" s="89" t="s">
        <v>90</v>
      </c>
    </row>
    <row r="33" spans="3:21" x14ac:dyDescent="0.25">
      <c r="C33" s="8">
        <v>23</v>
      </c>
      <c r="D33" s="2">
        <v>180121</v>
      </c>
      <c r="E33" s="2" t="s">
        <v>30</v>
      </c>
      <c r="F33" s="56">
        <v>43121</v>
      </c>
      <c r="G33" s="56" t="s">
        <v>73</v>
      </c>
      <c r="H33" s="3">
        <v>50</v>
      </c>
      <c r="I33" s="21">
        <v>50</v>
      </c>
      <c r="J33" s="60">
        <v>97600</v>
      </c>
      <c r="K33" s="60">
        <v>77600</v>
      </c>
      <c r="L33" s="61">
        <v>0.5</v>
      </c>
      <c r="M33" s="12">
        <v>38800</v>
      </c>
      <c r="N33" s="4">
        <f t="shared" si="4"/>
        <v>905950</v>
      </c>
      <c r="O33" s="9">
        <f>M33</f>
        <v>38800</v>
      </c>
      <c r="P33" s="4">
        <f t="shared" si="3"/>
        <v>873590</v>
      </c>
      <c r="Q33" s="39">
        <v>2.9666666666666654E-2</v>
      </c>
      <c r="R33" s="31" t="str">
        <f t="shared" si="5"/>
        <v xml:space="preserve">pravomoćan </v>
      </c>
      <c r="S33" s="25" t="s">
        <v>103</v>
      </c>
      <c r="T33" s="89" t="s">
        <v>90</v>
      </c>
      <c r="U33" s="89" t="s">
        <v>90</v>
      </c>
    </row>
    <row r="36" spans="3:21" x14ac:dyDescent="0.25">
      <c r="D36" s="161" t="s">
        <v>86</v>
      </c>
      <c r="E36" s="163"/>
      <c r="F36" s="22" t="s">
        <v>8</v>
      </c>
      <c r="N36" s="1"/>
    </row>
    <row r="37" spans="3:21" x14ac:dyDescent="0.25">
      <c r="D37" s="162"/>
      <c r="E37" s="163"/>
      <c r="F37" s="22" t="s">
        <v>15</v>
      </c>
    </row>
    <row r="39" spans="3:21" x14ac:dyDescent="0.25">
      <c r="D39" s="164" t="s">
        <v>100</v>
      </c>
      <c r="E39" s="149"/>
    </row>
    <row r="40" spans="3:21" x14ac:dyDescent="0.25">
      <c r="D40" s="165"/>
      <c r="E40" s="150"/>
    </row>
  </sheetData>
  <sortState ref="C9:U33">
    <sortCondition descending="1" ref="I9"/>
  </sortState>
  <mergeCells count="6">
    <mergeCell ref="D39:D40"/>
    <mergeCell ref="C2:F2"/>
    <mergeCell ref="C4:E4"/>
    <mergeCell ref="C6:E6"/>
    <mergeCell ref="D36:D37"/>
    <mergeCell ref="E36:E3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Inicijalna rang lista</vt:lpstr>
      <vt:lpstr>Analiza I</vt:lpstr>
      <vt:lpstr>Analiza II</vt:lpstr>
      <vt:lpstr>Odluke o odabiru</vt:lpstr>
      <vt:lpstr>'Analiza I'!Podrucje_ispisa</vt:lpstr>
      <vt:lpstr>'Analiza II'!Podrucje_ispisa</vt:lpstr>
      <vt:lpstr>'Inicijalna rang lista'!Podrucje_ispisa</vt:lpstr>
      <vt:lpstr>'Odluke o odabiru'!Podrucje_ispisa</vt:lpstr>
    </vt:vector>
  </TitlesOfParts>
  <Company>APPRRR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ivo.dolic</dc:creator>
  <cp:lastModifiedBy>Muzej</cp:lastModifiedBy>
  <cp:lastPrinted>2017-08-30T16:53:41Z</cp:lastPrinted>
  <dcterms:created xsi:type="dcterms:W3CDTF">2017-07-21T07:34:12Z</dcterms:created>
  <dcterms:modified xsi:type="dcterms:W3CDTF">2017-11-16T11:47:27Z</dcterms:modified>
</cp:coreProperties>
</file>