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LAG ZAGORA\Desktop\III LAG NATJECAJ TO 1.1.2\"/>
    </mc:Choice>
  </mc:AlternateContent>
  <xr:revisionPtr revIDLastSave="0" documentId="8_{BBA0D908-929A-4F9E-A5F0-EC241AC2C8DE}" xr6:coauthVersionLast="45" xr6:coauthVersionMax="45" xr10:uidLastSave="{00000000-0000-0000-0000-000000000000}"/>
  <bookViews>
    <workbookView xWindow="-120" yWindow="-120" windowWidth="29040" windowHeight="15840" tabRatio="872" xr2:uid="{00000000-000D-0000-FFFF-FFFF00000000}"/>
  </bookViews>
  <sheets>
    <sheet name=" PLAN NABAVE-TTIP" sheetId="1" r:id="rId1"/>
    <sheet name="UPUTE" sheetId="17" r:id="rId2"/>
    <sheet name="LPT" sheetId="18" r:id="rId3"/>
  </sheets>
  <externalReferences>
    <externalReference r:id="rId4"/>
  </externalReferences>
  <definedNames>
    <definedName name="A" localSheetId="1">#REF!</definedName>
    <definedName name="A">#REF!</definedName>
    <definedName name="aa" localSheetId="1">#REF!</definedName>
    <definedName name="aa">#REF!</definedName>
    <definedName name="DA">'[1]PLAN NABAVE-TTIP'!$B$51:$B$52</definedName>
    <definedName name="Građenje" localSheetId="1">#REF!</definedName>
    <definedName name="Građenje">#REF!</definedName>
    <definedName name="građenje.životinje" localSheetId="2">#REF!</definedName>
    <definedName name="građenje.životinje" localSheetId="1">#REF!</definedName>
    <definedName name="građenje.životinje">#REF!</definedName>
    <definedName name="inenzitet" localSheetId="1">#REF!</definedName>
    <definedName name="inenzitet">#REF!</definedName>
    <definedName name="intenzitet" localSheetId="1">#REF!</definedName>
    <definedName name="intenzitet">#REF!</definedName>
    <definedName name="intenzitet.potpore" localSheetId="1">#REF!</definedName>
    <definedName name="intenzitet.potpore">#REF!</definedName>
    <definedName name="iznos.potpore" localSheetId="1">#REF!</definedName>
    <definedName name="iznos.potpore">#REF!</definedName>
    <definedName name="K2ab25" localSheetId="1">#REF!</definedName>
    <definedName name="K2ab25">#REF!</definedName>
    <definedName name="K2an1" localSheetId="1">#REF!</definedName>
    <definedName name="K2an1">#REF!</definedName>
    <definedName name="K2an10" localSheetId="1">#REF!</definedName>
    <definedName name="K2an10">#REF!</definedName>
    <definedName name="K2an11" localSheetId="1">#REF!</definedName>
    <definedName name="K2an11">#REF!</definedName>
    <definedName name="K2an12" localSheetId="1">#REF!</definedName>
    <definedName name="K2an12">#REF!</definedName>
    <definedName name="K2an13" localSheetId="1">#REF!</definedName>
    <definedName name="K2an13">#REF!</definedName>
    <definedName name="K2an14" localSheetId="1">#REF!</definedName>
    <definedName name="K2an14">#REF!</definedName>
    <definedName name="K2an15" localSheetId="1">#REF!</definedName>
    <definedName name="K2an15">#REF!</definedName>
    <definedName name="K2an16" localSheetId="1">#REF!</definedName>
    <definedName name="K2an16">#REF!</definedName>
    <definedName name="K2an17" localSheetId="1">#REF!</definedName>
    <definedName name="K2an17">#REF!</definedName>
    <definedName name="K2an18" localSheetId="1">#REF!</definedName>
    <definedName name="K2an18">#REF!</definedName>
    <definedName name="K2an19" localSheetId="1">#REF!</definedName>
    <definedName name="K2an19">#REF!</definedName>
    <definedName name="K2an2" localSheetId="1">#REF!</definedName>
    <definedName name="K2an2">#REF!</definedName>
    <definedName name="K2an20" localSheetId="1">#REF!</definedName>
    <definedName name="K2an20">#REF!</definedName>
    <definedName name="K2an21" localSheetId="1">#REF!</definedName>
    <definedName name="K2an21">#REF!</definedName>
    <definedName name="K2an22" localSheetId="1">#REF!</definedName>
    <definedName name="K2an22">#REF!</definedName>
    <definedName name="K2an23" localSheetId="1">#REF!</definedName>
    <definedName name="K2an23">#REF!</definedName>
    <definedName name="K2an24" localSheetId="1">#REF!</definedName>
    <definedName name="K2an24">#REF!</definedName>
    <definedName name="K2an25" localSheetId="1">#REF!</definedName>
    <definedName name="K2an25">#REF!</definedName>
    <definedName name="K2an3" localSheetId="1">#REF!</definedName>
    <definedName name="K2an3">#REF!</definedName>
    <definedName name="K2an4" localSheetId="1">#REF!</definedName>
    <definedName name="K2an4">#REF!</definedName>
    <definedName name="K2an5" localSheetId="1">#REF!</definedName>
    <definedName name="K2an5">#REF!</definedName>
    <definedName name="K2an6" localSheetId="1">#REF!</definedName>
    <definedName name="K2an6">#REF!</definedName>
    <definedName name="K2an7" localSheetId="1">#REF!</definedName>
    <definedName name="K2an7">#REF!</definedName>
    <definedName name="K2an8" localSheetId="1">#REF!</definedName>
    <definedName name="K2an8">#REF!</definedName>
    <definedName name="K2an9" localSheetId="1">#REF!</definedName>
    <definedName name="K2an9">#REF!</definedName>
    <definedName name="K2dug1" localSheetId="1">#REF!</definedName>
    <definedName name="K2dug1">#REF!</definedName>
    <definedName name="K2dug10" localSheetId="1">#REF!</definedName>
    <definedName name="K2dug10">#REF!</definedName>
    <definedName name="K2dug11" localSheetId="1">#REF!</definedName>
    <definedName name="K2dug11">#REF!</definedName>
    <definedName name="K2dug12" localSheetId="1">#REF!</definedName>
    <definedName name="K2dug12">#REF!</definedName>
    <definedName name="K2dug13" localSheetId="1">#REF!</definedName>
    <definedName name="K2dug13">#REF!</definedName>
    <definedName name="K2dug14" localSheetId="1">#REF!</definedName>
    <definedName name="K2dug14">#REF!</definedName>
    <definedName name="K2dug15" localSheetId="1">#REF!</definedName>
    <definedName name="K2dug15">#REF!</definedName>
    <definedName name="K2dug16" localSheetId="1">#REF!</definedName>
    <definedName name="K2dug16">#REF!</definedName>
    <definedName name="K2dug17" localSheetId="1">#REF!</definedName>
    <definedName name="K2dug17">#REF!</definedName>
    <definedName name="K2dug18" localSheetId="1">#REF!</definedName>
    <definedName name="K2dug18">#REF!</definedName>
    <definedName name="K2dug19" localSheetId="1">#REF!</definedName>
    <definedName name="K2dug19">#REF!</definedName>
    <definedName name="K2dug2" localSheetId="1">#REF!</definedName>
    <definedName name="K2dug2">#REF!</definedName>
    <definedName name="K2dug20" localSheetId="1">#REF!</definedName>
    <definedName name="K2dug20">#REF!</definedName>
    <definedName name="K2dug21" localSheetId="1">#REF!</definedName>
    <definedName name="K2dug21">#REF!</definedName>
    <definedName name="K2dug22" localSheetId="1">#REF!</definedName>
    <definedName name="K2dug22">#REF!</definedName>
    <definedName name="K2dug23" localSheetId="1">#REF!</definedName>
    <definedName name="K2dug23">#REF!</definedName>
    <definedName name="K2dug24" localSheetId="1">#REF!</definedName>
    <definedName name="K2dug24">#REF!</definedName>
    <definedName name="K2dug25" localSheetId="1">#REF!</definedName>
    <definedName name="K2dug25">#REF!</definedName>
    <definedName name="K2dug3" localSheetId="1">#REF!</definedName>
    <definedName name="K2dug3">#REF!</definedName>
    <definedName name="K2dug4" localSheetId="1">#REF!</definedName>
    <definedName name="K2dug4">#REF!</definedName>
    <definedName name="K2dug5" localSheetId="1">#REF!</definedName>
    <definedName name="K2dug5">#REF!</definedName>
    <definedName name="K2dug6" localSheetId="1">#REF!</definedName>
    <definedName name="K2dug6">#REF!</definedName>
    <definedName name="K2dug7" localSheetId="1">#REF!</definedName>
    <definedName name="K2dug7">#REF!</definedName>
    <definedName name="K2dug8" localSheetId="1">#REF!</definedName>
    <definedName name="K2dug8">#REF!</definedName>
    <definedName name="K2dug9" localSheetId="1">#REF!</definedName>
    <definedName name="K2dug9">#REF!</definedName>
    <definedName name="K2kta1" localSheetId="1">#REF!</definedName>
    <definedName name="K2kta1">#REF!</definedName>
    <definedName name="K2kta10" localSheetId="1">#REF!</definedName>
    <definedName name="K2kta10">#REF!</definedName>
    <definedName name="K2kta11" localSheetId="1">#REF!</definedName>
    <definedName name="K2kta11">#REF!</definedName>
    <definedName name="K2kta12" localSheetId="1">#REF!</definedName>
    <definedName name="K2kta12">#REF!</definedName>
    <definedName name="K2kta13" localSheetId="1">#REF!</definedName>
    <definedName name="K2kta13">#REF!</definedName>
    <definedName name="K2kta14" localSheetId="1">#REF!</definedName>
    <definedName name="K2kta14">#REF!</definedName>
    <definedName name="K2kta15" localSheetId="1">#REF!</definedName>
    <definedName name="K2kta15">#REF!</definedName>
    <definedName name="K2kta16" localSheetId="1">#REF!</definedName>
    <definedName name="K2kta16">#REF!</definedName>
    <definedName name="K2kta17" localSheetId="1">#REF!</definedName>
    <definedName name="K2kta17">#REF!</definedName>
    <definedName name="K2kta18" localSheetId="1">#REF!</definedName>
    <definedName name="K2kta18">#REF!</definedName>
    <definedName name="K2kta19" localSheetId="1">#REF!</definedName>
    <definedName name="K2kta19">#REF!</definedName>
    <definedName name="K2kta2" localSheetId="1">#REF!</definedName>
    <definedName name="K2kta2">#REF!</definedName>
    <definedName name="K2kta20" localSheetId="1">#REF!</definedName>
    <definedName name="K2kta20">#REF!</definedName>
    <definedName name="K2kta21" localSheetId="1">#REF!</definedName>
    <definedName name="K2kta21">#REF!</definedName>
    <definedName name="K2kta22" localSheetId="1">#REF!</definedName>
    <definedName name="K2kta22">#REF!</definedName>
    <definedName name="K2kta23" localSheetId="1">#REF!</definedName>
    <definedName name="K2kta23">#REF!</definedName>
    <definedName name="K2kta24" localSheetId="1">#REF!</definedName>
    <definedName name="K2kta24">#REF!</definedName>
    <definedName name="K2kta25" localSheetId="1">#REF!</definedName>
    <definedName name="K2kta25">#REF!</definedName>
    <definedName name="K2kta3" localSheetId="1">#REF!</definedName>
    <definedName name="K2kta3">#REF!</definedName>
    <definedName name="K2kta4" localSheetId="1">#REF!</definedName>
    <definedName name="K2kta4">#REF!</definedName>
    <definedName name="K2kta5" localSheetId="1">#REF!</definedName>
    <definedName name="K2kta5">#REF!</definedName>
    <definedName name="K2kta6" localSheetId="1">#REF!</definedName>
    <definedName name="K2kta6">#REF!</definedName>
    <definedName name="K2kta7" localSheetId="1">#REF!</definedName>
    <definedName name="K2kta7">#REF!</definedName>
    <definedName name="K2kta8" localSheetId="1">#REF!</definedName>
    <definedName name="K2kta8">#REF!</definedName>
    <definedName name="K2kta9" localSheetId="1">#REF!</definedName>
    <definedName name="K2kta9">#REF!</definedName>
    <definedName name="K2OD1" localSheetId="1">#REF!</definedName>
    <definedName name="K2OD1">#REF!</definedName>
    <definedName name="K2OD10" localSheetId="1">#REF!</definedName>
    <definedName name="K2OD10">#REF!</definedName>
    <definedName name="K2OD11" localSheetId="1">#REF!</definedName>
    <definedName name="K2OD11">#REF!</definedName>
    <definedName name="K2OD12" localSheetId="1">#REF!</definedName>
    <definedName name="K2OD12">#REF!</definedName>
    <definedName name="K2OD13" localSheetId="1">#REF!</definedName>
    <definedName name="K2OD13">#REF!</definedName>
    <definedName name="K2OD14" localSheetId="1">#REF!</definedName>
    <definedName name="K2OD14">#REF!</definedName>
    <definedName name="K2OD15" localSheetId="1">#REF!</definedName>
    <definedName name="K2OD15">#REF!</definedName>
    <definedName name="K2OD16" localSheetId="1">#REF!</definedName>
    <definedName name="K2OD16">#REF!</definedName>
    <definedName name="K2OD17" localSheetId="1">#REF!</definedName>
    <definedName name="K2OD17">#REF!</definedName>
    <definedName name="K2OD18" localSheetId="1">#REF!</definedName>
    <definedName name="K2OD18">#REF!</definedName>
    <definedName name="K2OD19" localSheetId="1">#REF!</definedName>
    <definedName name="K2OD19">#REF!</definedName>
    <definedName name="K2OD2" localSheetId="1">#REF!</definedName>
    <definedName name="K2OD2">#REF!</definedName>
    <definedName name="K2OD20" localSheetId="1">#REF!</definedName>
    <definedName name="K2OD20">#REF!</definedName>
    <definedName name="K2OD21" localSheetId="1">#REF!</definedName>
    <definedName name="K2OD21">#REF!</definedName>
    <definedName name="K2OD22" localSheetId="1">#REF!</definedName>
    <definedName name="K2OD22">#REF!</definedName>
    <definedName name="K2OD23" localSheetId="1">#REF!</definedName>
    <definedName name="K2OD23">#REF!</definedName>
    <definedName name="K2OD24" localSheetId="1">#REF!</definedName>
    <definedName name="K2OD24">#REF!</definedName>
    <definedName name="K2OD25" localSheetId="1">#REF!</definedName>
    <definedName name="K2OD25">#REF!</definedName>
    <definedName name="K2OD3" localSheetId="1">#REF!</definedName>
    <definedName name="K2OD3">#REF!</definedName>
    <definedName name="K2OD4" localSheetId="1">#REF!</definedName>
    <definedName name="K2OD4">#REF!</definedName>
    <definedName name="K2OD5" localSheetId="1">#REF!</definedName>
    <definedName name="K2OD5">#REF!</definedName>
    <definedName name="K2OD6" localSheetId="1">#REF!</definedName>
    <definedName name="K2OD6">#REF!</definedName>
    <definedName name="K2OD7" localSheetId="1">#REF!</definedName>
    <definedName name="K2OD7">#REF!</definedName>
    <definedName name="K2OD8" localSheetId="1">#REF!</definedName>
    <definedName name="K2OD8">#REF!</definedName>
    <definedName name="K2OD9" localSheetId="1">#REF!</definedName>
    <definedName name="K2OD9">#REF!</definedName>
    <definedName name="K3an1" localSheetId="1">#REF!</definedName>
    <definedName name="K3an1">#REF!</definedName>
    <definedName name="K3an10" localSheetId="1">#REF!</definedName>
    <definedName name="K3an10">#REF!</definedName>
    <definedName name="K3an11" localSheetId="1">#REF!</definedName>
    <definedName name="K3an11">#REF!</definedName>
    <definedName name="K3an12" localSheetId="1">#REF!</definedName>
    <definedName name="K3an12">#REF!</definedName>
    <definedName name="K3an13" localSheetId="1">#REF!</definedName>
    <definedName name="K3an13">#REF!</definedName>
    <definedName name="K3an14" localSheetId="1">#REF!</definedName>
    <definedName name="K3an14">#REF!</definedName>
    <definedName name="K3an15" localSheetId="1">#REF!</definedName>
    <definedName name="K3an15">#REF!</definedName>
    <definedName name="K3an16" localSheetId="1">#REF!</definedName>
    <definedName name="K3an16">#REF!</definedName>
    <definedName name="K3an17" localSheetId="1">#REF!</definedName>
    <definedName name="K3an17">#REF!</definedName>
    <definedName name="K3an18" localSheetId="1">#REF!</definedName>
    <definedName name="K3an18">#REF!</definedName>
    <definedName name="K3an19" localSheetId="1">#REF!</definedName>
    <definedName name="K3an19">#REF!</definedName>
    <definedName name="K3an2" localSheetId="1">#REF!</definedName>
    <definedName name="K3an2">#REF!</definedName>
    <definedName name="K3an20" localSheetId="1">#REF!</definedName>
    <definedName name="K3an20">#REF!</definedName>
    <definedName name="K3an21" localSheetId="1">#REF!</definedName>
    <definedName name="K3an21">#REF!</definedName>
    <definedName name="K3an22" localSheetId="1">#REF!</definedName>
    <definedName name="K3an22">#REF!</definedName>
    <definedName name="K3an23" localSheetId="1">#REF!</definedName>
    <definedName name="K3an23">#REF!</definedName>
    <definedName name="K3an24" localSheetId="1">#REF!</definedName>
    <definedName name="K3an24">#REF!</definedName>
    <definedName name="K3an25" localSheetId="1">#REF!</definedName>
    <definedName name="K3an25">#REF!</definedName>
    <definedName name="K3an3" localSheetId="1">#REF!</definedName>
    <definedName name="K3an3">#REF!</definedName>
    <definedName name="K3an4" localSheetId="1">#REF!</definedName>
    <definedName name="K3an4">#REF!</definedName>
    <definedName name="K3an5" localSheetId="1">#REF!</definedName>
    <definedName name="K3an5">#REF!</definedName>
    <definedName name="K3an6" localSheetId="1">#REF!</definedName>
    <definedName name="K3an6">#REF!</definedName>
    <definedName name="K3an7" localSheetId="1">#REF!</definedName>
    <definedName name="K3an7">#REF!</definedName>
    <definedName name="K3an8" localSheetId="1">#REF!</definedName>
    <definedName name="K3an8">#REF!</definedName>
    <definedName name="K3an9" localSheetId="1">#REF!</definedName>
    <definedName name="K3an9">#REF!</definedName>
    <definedName name="K3dug1" localSheetId="1">#REF!</definedName>
    <definedName name="K3dug1">#REF!</definedName>
    <definedName name="K3dug10" localSheetId="1">#REF!</definedName>
    <definedName name="K3dug10">#REF!</definedName>
    <definedName name="K3dug11" localSheetId="1">#REF!</definedName>
    <definedName name="K3dug11">#REF!</definedName>
    <definedName name="K3dug12" localSheetId="1">#REF!</definedName>
    <definedName name="K3dug12">#REF!</definedName>
    <definedName name="K3dug13" localSheetId="1">#REF!</definedName>
    <definedName name="K3dug13">#REF!</definedName>
    <definedName name="K3dug14" localSheetId="1">#REF!</definedName>
    <definedName name="K3dug14">#REF!</definedName>
    <definedName name="K3dug15" localSheetId="1">#REF!</definedName>
    <definedName name="K3dug15">#REF!</definedName>
    <definedName name="K3dug16" localSheetId="1">#REF!</definedName>
    <definedName name="K3dug16">#REF!</definedName>
    <definedName name="K3dug17" localSheetId="1">#REF!</definedName>
    <definedName name="K3dug17">#REF!</definedName>
    <definedName name="K3dug18" localSheetId="1">#REF!</definedName>
    <definedName name="K3dug18">#REF!</definedName>
    <definedName name="K3dug19" localSheetId="1">#REF!</definedName>
    <definedName name="K3dug19">#REF!</definedName>
    <definedName name="K3dug2" localSheetId="1">#REF!</definedName>
    <definedName name="K3dug2">#REF!</definedName>
    <definedName name="K3dug20" localSheetId="1">#REF!</definedName>
    <definedName name="K3dug20">#REF!</definedName>
    <definedName name="K3dug21" localSheetId="1">#REF!</definedName>
    <definedName name="K3dug21">#REF!</definedName>
    <definedName name="K3dug22" localSheetId="1">#REF!</definedName>
    <definedName name="K3dug22">#REF!</definedName>
    <definedName name="K3dug23" localSheetId="1">#REF!</definedName>
    <definedName name="K3dug23">#REF!</definedName>
    <definedName name="K3dug24" localSheetId="1">#REF!</definedName>
    <definedName name="K3dug24">#REF!</definedName>
    <definedName name="K3dug25" localSheetId="1">#REF!</definedName>
    <definedName name="K3dug25">#REF!</definedName>
    <definedName name="K3dug3" localSheetId="1">#REF!</definedName>
    <definedName name="K3dug3">#REF!</definedName>
    <definedName name="K3dug4" localSheetId="1">#REF!</definedName>
    <definedName name="K3dug4">#REF!</definedName>
    <definedName name="K3dug5" localSheetId="1">#REF!</definedName>
    <definedName name="K3dug5">#REF!</definedName>
    <definedName name="K3dug6" localSheetId="1">#REF!</definedName>
    <definedName name="K3dug6">#REF!</definedName>
    <definedName name="K3dug7" localSheetId="1">#REF!</definedName>
    <definedName name="K3dug7">#REF!</definedName>
    <definedName name="K3dug8" localSheetId="1">#REF!</definedName>
    <definedName name="K3dug8">#REF!</definedName>
    <definedName name="K3dug9" localSheetId="1">#REF!</definedName>
    <definedName name="K3dug9">#REF!</definedName>
    <definedName name="K3kta1" localSheetId="1">#REF!</definedName>
    <definedName name="K3kta1">#REF!</definedName>
    <definedName name="K3kta10" localSheetId="1">#REF!</definedName>
    <definedName name="K3kta10">#REF!</definedName>
    <definedName name="K3kta11" localSheetId="1">#REF!</definedName>
    <definedName name="K3kta11">#REF!</definedName>
    <definedName name="K3kta12" localSheetId="1">#REF!</definedName>
    <definedName name="K3kta12">#REF!</definedName>
    <definedName name="K3kta13" localSheetId="1">#REF!</definedName>
    <definedName name="K3kta13">#REF!</definedName>
    <definedName name="K3kta14" localSheetId="1">#REF!</definedName>
    <definedName name="K3kta14">#REF!</definedName>
    <definedName name="K3kta15" localSheetId="1">#REF!</definedName>
    <definedName name="K3kta15">#REF!</definedName>
    <definedName name="K3kta16" localSheetId="1">#REF!</definedName>
    <definedName name="K3kta16">#REF!</definedName>
    <definedName name="K3kta17" localSheetId="1">#REF!</definedName>
    <definedName name="K3kta17">#REF!</definedName>
    <definedName name="K3kta18" localSheetId="1">#REF!</definedName>
    <definedName name="K3kta18">#REF!</definedName>
    <definedName name="K3kta19" localSheetId="1">#REF!</definedName>
    <definedName name="K3kta19">#REF!</definedName>
    <definedName name="K3kta2" localSheetId="1">#REF!</definedName>
    <definedName name="K3kta2">#REF!</definedName>
    <definedName name="K3kta20" localSheetId="1">#REF!</definedName>
    <definedName name="K3kta20">#REF!</definedName>
    <definedName name="K3kta21" localSheetId="1">#REF!</definedName>
    <definedName name="K3kta21">#REF!</definedName>
    <definedName name="K3kta22" localSheetId="1">#REF!</definedName>
    <definedName name="K3kta22">#REF!</definedName>
    <definedName name="K3kta23" localSheetId="1">#REF!</definedName>
    <definedName name="K3kta23">#REF!</definedName>
    <definedName name="K3kta24" localSheetId="1">#REF!</definedName>
    <definedName name="K3kta24">#REF!</definedName>
    <definedName name="K3kta25" localSheetId="1">#REF!</definedName>
    <definedName name="K3kta25">#REF!</definedName>
    <definedName name="K3kta3" localSheetId="1">#REF!</definedName>
    <definedName name="K3kta3">#REF!</definedName>
    <definedName name="K3kta4" localSheetId="1">#REF!</definedName>
    <definedName name="K3kta4">#REF!</definedName>
    <definedName name="K3kta5" localSheetId="1">#REF!</definedName>
    <definedName name="K3kta5">#REF!</definedName>
    <definedName name="K3kta6" localSheetId="1">#REF!</definedName>
    <definedName name="K3kta6">#REF!</definedName>
    <definedName name="K3kta7" localSheetId="1">#REF!</definedName>
    <definedName name="K3kta7">#REF!</definedName>
    <definedName name="K3kta8" localSheetId="1">#REF!</definedName>
    <definedName name="K3kta8">#REF!</definedName>
    <definedName name="K3kta9" localSheetId="1">#REF!</definedName>
    <definedName name="K3kta9">#REF!</definedName>
    <definedName name="K3OD1" localSheetId="1">#REF!</definedName>
    <definedName name="K3OD1">#REF!</definedName>
    <definedName name="K3OD10" localSheetId="1">#REF!</definedName>
    <definedName name="K3OD10">#REF!</definedName>
    <definedName name="K3OD11" localSheetId="1">#REF!</definedName>
    <definedName name="K3OD11">#REF!</definedName>
    <definedName name="K3OD12" localSheetId="1">#REF!</definedName>
    <definedName name="K3OD12">#REF!</definedName>
    <definedName name="K3OD13" localSheetId="1">#REF!</definedName>
    <definedName name="K3OD13">#REF!</definedName>
    <definedName name="K3OD14" localSheetId="1">#REF!</definedName>
    <definedName name="K3OD14">#REF!</definedName>
    <definedName name="K3OD15" localSheetId="1">#REF!</definedName>
    <definedName name="K3OD15">#REF!</definedName>
    <definedName name="K3OD16" localSheetId="1">#REF!</definedName>
    <definedName name="K3OD16">#REF!</definedName>
    <definedName name="K3OD17" localSheetId="1">#REF!</definedName>
    <definedName name="K3OD17">#REF!</definedName>
    <definedName name="K3OD18" localSheetId="1">#REF!</definedName>
    <definedName name="K3OD18">#REF!</definedName>
    <definedName name="K3OD19" localSheetId="1">#REF!</definedName>
    <definedName name="K3OD19">#REF!</definedName>
    <definedName name="K3OD2" localSheetId="1">#REF!</definedName>
    <definedName name="K3OD2">#REF!</definedName>
    <definedName name="K3OD20" localSheetId="1">#REF!</definedName>
    <definedName name="K3OD20">#REF!</definedName>
    <definedName name="K3OD21" localSheetId="1">#REF!</definedName>
    <definedName name="K3OD21">#REF!</definedName>
    <definedName name="K3OD22" localSheetId="1">#REF!</definedName>
    <definedName name="K3OD22">#REF!</definedName>
    <definedName name="K3OD23" localSheetId="1">#REF!</definedName>
    <definedName name="K3OD23">#REF!</definedName>
    <definedName name="K3OD24" localSheetId="1">#REF!</definedName>
    <definedName name="K3OD24">#REF!</definedName>
    <definedName name="K3OD25" localSheetId="1">#REF!</definedName>
    <definedName name="K3OD25">#REF!</definedName>
    <definedName name="K3OD3" localSheetId="1">#REF!</definedName>
    <definedName name="K3OD3">#REF!</definedName>
    <definedName name="K3OD4" localSheetId="1">#REF!</definedName>
    <definedName name="K3OD4">#REF!</definedName>
    <definedName name="K3OD5" localSheetId="1">#REF!</definedName>
    <definedName name="K3OD5">#REF!</definedName>
    <definedName name="K3OD6" localSheetId="1">#REF!</definedName>
    <definedName name="K3OD6">#REF!</definedName>
    <definedName name="K3OD7" localSheetId="1">#REF!</definedName>
    <definedName name="K3OD7">#REF!</definedName>
    <definedName name="K3OD8" localSheetId="1">#REF!</definedName>
    <definedName name="K3OD8">#REF!</definedName>
    <definedName name="K3OD9" localSheetId="1">#REF!</definedName>
    <definedName name="K3OD9">#REF!</definedName>
    <definedName name="K4an1" localSheetId="1">#REF!</definedName>
    <definedName name="K4an1">#REF!</definedName>
    <definedName name="K4an10" localSheetId="1">#REF!</definedName>
    <definedName name="K4an10">#REF!</definedName>
    <definedName name="K4an11" localSheetId="1">#REF!</definedName>
    <definedName name="K4an11">#REF!</definedName>
    <definedName name="K4an12" localSheetId="1">#REF!</definedName>
    <definedName name="K4an12">#REF!</definedName>
    <definedName name="K4an13" localSheetId="1">#REF!</definedName>
    <definedName name="K4an13">#REF!</definedName>
    <definedName name="K4an14" localSheetId="1">#REF!</definedName>
    <definedName name="K4an14">#REF!</definedName>
    <definedName name="K4an15" localSheetId="1">#REF!</definedName>
    <definedName name="K4an15">#REF!</definedName>
    <definedName name="K4an16" localSheetId="1">#REF!</definedName>
    <definedName name="K4an16">#REF!</definedName>
    <definedName name="K4an17" localSheetId="1">#REF!</definedName>
    <definedName name="K4an17">#REF!</definedName>
    <definedName name="K4an18" localSheetId="1">#REF!</definedName>
    <definedName name="K4an18">#REF!</definedName>
    <definedName name="K4an19" localSheetId="1">#REF!</definedName>
    <definedName name="K4an19">#REF!</definedName>
    <definedName name="K4an2" localSheetId="1">#REF!</definedName>
    <definedName name="K4an2">#REF!</definedName>
    <definedName name="K4an20" localSheetId="1">#REF!</definedName>
    <definedName name="K4an20">#REF!</definedName>
    <definedName name="K4an21" localSheetId="1">#REF!</definedName>
    <definedName name="K4an21">#REF!</definedName>
    <definedName name="K4an22" localSheetId="1">#REF!</definedName>
    <definedName name="K4an22">#REF!</definedName>
    <definedName name="K4an23" localSheetId="1">#REF!</definedName>
    <definedName name="K4an23">#REF!</definedName>
    <definedName name="K4an24" localSheetId="1">#REF!</definedName>
    <definedName name="K4an24">#REF!</definedName>
    <definedName name="K4an25" localSheetId="1">#REF!</definedName>
    <definedName name="K4an25">#REF!</definedName>
    <definedName name="K4an3" localSheetId="1">#REF!</definedName>
    <definedName name="K4an3">#REF!</definedName>
    <definedName name="K4an4" localSheetId="1">#REF!</definedName>
    <definedName name="K4an4">#REF!</definedName>
    <definedName name="K4an5" localSheetId="1">#REF!</definedName>
    <definedName name="K4an5">#REF!</definedName>
    <definedName name="K4an6" localSheetId="1">#REF!</definedName>
    <definedName name="K4an6">#REF!</definedName>
    <definedName name="K4an7" localSheetId="1">#REF!</definedName>
    <definedName name="K4an7">#REF!</definedName>
    <definedName name="K4an8" localSheetId="1">#REF!</definedName>
    <definedName name="K4an8">#REF!</definedName>
    <definedName name="K4an9" localSheetId="1">#REF!</definedName>
    <definedName name="K4an9">#REF!</definedName>
    <definedName name="K4dug1" localSheetId="1">#REF!</definedName>
    <definedName name="K4dug1">#REF!</definedName>
    <definedName name="K4dug10" localSheetId="1">#REF!</definedName>
    <definedName name="K4dug10">#REF!</definedName>
    <definedName name="K4dug11" localSheetId="1">#REF!</definedName>
    <definedName name="K4dug11">#REF!</definedName>
    <definedName name="K4dug12" localSheetId="1">#REF!</definedName>
    <definedName name="K4dug12">#REF!</definedName>
    <definedName name="K4dug13" localSheetId="1">#REF!</definedName>
    <definedName name="K4dug13">#REF!</definedName>
    <definedName name="K4dug14" localSheetId="1">#REF!</definedName>
    <definedName name="K4dug14">#REF!</definedName>
    <definedName name="K4dug15" localSheetId="1">#REF!</definedName>
    <definedName name="K4dug15">#REF!</definedName>
    <definedName name="K4dug16" localSheetId="1">#REF!</definedName>
    <definedName name="K4dug16">#REF!</definedName>
    <definedName name="K4dug17" localSheetId="1">#REF!</definedName>
    <definedName name="K4dug17">#REF!</definedName>
    <definedName name="K4dug18" localSheetId="1">#REF!</definedName>
    <definedName name="K4dug18">#REF!</definedName>
    <definedName name="K4dug19" localSheetId="1">#REF!</definedName>
    <definedName name="K4dug19">#REF!</definedName>
    <definedName name="K4dug2" localSheetId="1">#REF!</definedName>
    <definedName name="K4dug2">#REF!</definedName>
    <definedName name="K4dug20" localSheetId="1">#REF!</definedName>
    <definedName name="K4dug20">#REF!</definedName>
    <definedName name="K4dug21" localSheetId="1">#REF!</definedName>
    <definedName name="K4dug21">#REF!</definedName>
    <definedName name="K4dug22" localSheetId="1">#REF!</definedName>
    <definedName name="K4dug22">#REF!</definedName>
    <definedName name="K4dug23" localSheetId="1">#REF!</definedName>
    <definedName name="K4dug23">#REF!</definedName>
    <definedName name="K4dug24" localSheetId="1">#REF!</definedName>
    <definedName name="K4dug24">#REF!</definedName>
    <definedName name="K4dug25" localSheetId="1">#REF!</definedName>
    <definedName name="K4dug25">#REF!</definedName>
    <definedName name="K4dug3" localSheetId="1">#REF!</definedName>
    <definedName name="K4dug3">#REF!</definedName>
    <definedName name="K4dug4" localSheetId="1">#REF!</definedName>
    <definedName name="K4dug4">#REF!</definedName>
    <definedName name="K4dug5" localSheetId="1">#REF!</definedName>
    <definedName name="K4dug5">#REF!</definedName>
    <definedName name="K4dug6" localSheetId="1">#REF!</definedName>
    <definedName name="K4dug6">#REF!</definedName>
    <definedName name="K4dug7" localSheetId="1">#REF!</definedName>
    <definedName name="K4dug7">#REF!</definedName>
    <definedName name="K4dug8" localSheetId="1">#REF!</definedName>
    <definedName name="K4dug8">#REF!</definedName>
    <definedName name="K4dug9" localSheetId="1">#REF!</definedName>
    <definedName name="K4dug9">#REF!</definedName>
    <definedName name="K4kta1" localSheetId="1">#REF!</definedName>
    <definedName name="K4kta1">#REF!</definedName>
    <definedName name="K4kta10" localSheetId="1">#REF!</definedName>
    <definedName name="K4kta10">#REF!</definedName>
    <definedName name="K4kta11" localSheetId="1">#REF!</definedName>
    <definedName name="K4kta11">#REF!</definedName>
    <definedName name="K4kta12" localSheetId="1">#REF!</definedName>
    <definedName name="K4kta12">#REF!</definedName>
    <definedName name="K4kta13" localSheetId="1">#REF!</definedName>
    <definedName name="K4kta13">#REF!</definedName>
    <definedName name="K4kta14" localSheetId="1">#REF!</definedName>
    <definedName name="K4kta14">#REF!</definedName>
    <definedName name="K4kta15" localSheetId="1">#REF!</definedName>
    <definedName name="K4kta15">#REF!</definedName>
    <definedName name="K4kta16" localSheetId="1">#REF!</definedName>
    <definedName name="K4kta16">#REF!</definedName>
    <definedName name="K4kta17" localSheetId="1">#REF!</definedName>
    <definedName name="K4kta17">#REF!</definedName>
    <definedName name="K4kta18" localSheetId="1">#REF!</definedName>
    <definedName name="K4kta18">#REF!</definedName>
    <definedName name="K4kta19" localSheetId="1">#REF!</definedName>
    <definedName name="K4kta19">#REF!</definedName>
    <definedName name="K4kta2" localSheetId="1">#REF!</definedName>
    <definedName name="K4kta2">#REF!</definedName>
    <definedName name="K4kta20" localSheetId="1">#REF!</definedName>
    <definedName name="K4kta20">#REF!</definedName>
    <definedName name="K4kta21" localSheetId="1">#REF!</definedName>
    <definedName name="K4kta21">#REF!</definedName>
    <definedName name="K4kta22" localSheetId="1">#REF!</definedName>
    <definedName name="K4kta22">#REF!</definedName>
    <definedName name="K4kta23" localSheetId="1">#REF!</definedName>
    <definedName name="K4kta23">#REF!</definedName>
    <definedName name="K4kta24" localSheetId="1">#REF!</definedName>
    <definedName name="K4kta24">#REF!</definedName>
    <definedName name="K4kta25" localSheetId="1">#REF!</definedName>
    <definedName name="K4kta25">#REF!</definedName>
    <definedName name="K4kta3" localSheetId="1">#REF!</definedName>
    <definedName name="K4kta3">#REF!</definedName>
    <definedName name="K4kta4" localSheetId="1">#REF!</definedName>
    <definedName name="K4kta4">#REF!</definedName>
    <definedName name="K4kta5" localSheetId="1">#REF!</definedName>
    <definedName name="K4kta5">#REF!</definedName>
    <definedName name="K4kta6" localSheetId="1">#REF!</definedName>
    <definedName name="K4kta6">#REF!</definedName>
    <definedName name="K4kta7" localSheetId="1">#REF!</definedName>
    <definedName name="K4kta7">#REF!</definedName>
    <definedName name="K4kta8" localSheetId="1">#REF!</definedName>
    <definedName name="K4kta8">#REF!</definedName>
    <definedName name="K4kta9" localSheetId="1">#REF!</definedName>
    <definedName name="K4kta9">#REF!</definedName>
    <definedName name="K4OD1" localSheetId="1">#REF!</definedName>
    <definedName name="K4OD1">#REF!</definedName>
    <definedName name="K4OD10" localSheetId="1">#REF!</definedName>
    <definedName name="K4OD10">#REF!</definedName>
    <definedName name="K4OD11" localSheetId="1">#REF!</definedName>
    <definedName name="K4OD11">#REF!</definedName>
    <definedName name="K4OD12" localSheetId="1">#REF!</definedName>
    <definedName name="K4OD12">#REF!</definedName>
    <definedName name="K4OD13" localSheetId="1">#REF!</definedName>
    <definedName name="K4OD13">#REF!</definedName>
    <definedName name="K4OD14" localSheetId="1">#REF!</definedName>
    <definedName name="K4OD14">#REF!</definedName>
    <definedName name="K4OD15" localSheetId="1">#REF!</definedName>
    <definedName name="K4OD15">#REF!</definedName>
    <definedName name="K4OD16" localSheetId="1">#REF!</definedName>
    <definedName name="K4OD16">#REF!</definedName>
    <definedName name="K4OD17" localSheetId="1">#REF!</definedName>
    <definedName name="K4OD17">#REF!</definedName>
    <definedName name="K4OD18" localSheetId="1">#REF!</definedName>
    <definedName name="K4OD18">#REF!</definedName>
    <definedName name="K4OD19" localSheetId="1">#REF!</definedName>
    <definedName name="K4OD19">#REF!</definedName>
    <definedName name="K4OD2" localSheetId="1">#REF!</definedName>
    <definedName name="K4OD2">#REF!</definedName>
    <definedName name="K4OD20" localSheetId="1">#REF!</definedName>
    <definedName name="K4OD20">#REF!</definedName>
    <definedName name="K4OD21" localSheetId="1">#REF!</definedName>
    <definedName name="K4OD21">#REF!</definedName>
    <definedName name="K4OD22" localSheetId="1">#REF!</definedName>
    <definedName name="K4OD22">#REF!</definedName>
    <definedName name="K4OD23" localSheetId="1">#REF!</definedName>
    <definedName name="K4OD23">#REF!</definedName>
    <definedName name="K4OD24" localSheetId="1">#REF!</definedName>
    <definedName name="K4OD24">#REF!</definedName>
    <definedName name="K4OD25" localSheetId="1">#REF!</definedName>
    <definedName name="K4OD25">#REF!</definedName>
    <definedName name="K4OD3" localSheetId="1">#REF!</definedName>
    <definedName name="K4OD3">#REF!</definedName>
    <definedName name="K4OD4" localSheetId="1">#REF!</definedName>
    <definedName name="K4OD4">#REF!</definedName>
    <definedName name="K4OD5" localSheetId="1">#REF!</definedName>
    <definedName name="K4OD5">#REF!</definedName>
    <definedName name="K4OD6" localSheetId="1">#REF!</definedName>
    <definedName name="K4OD6">#REF!</definedName>
    <definedName name="K4OD7" localSheetId="1">#REF!</definedName>
    <definedName name="K4OD7">#REF!</definedName>
    <definedName name="K4OD8" localSheetId="1">#REF!</definedName>
    <definedName name="K4OD8">#REF!</definedName>
    <definedName name="K4OD9" localSheetId="1">#REF!</definedName>
    <definedName name="K4OD9">#REF!</definedName>
    <definedName name="K5an1" localSheetId="1">#REF!</definedName>
    <definedName name="K5an1">#REF!</definedName>
    <definedName name="K5an10" localSheetId="1">#REF!</definedName>
    <definedName name="K5an10">#REF!</definedName>
    <definedName name="K5an11" localSheetId="1">#REF!</definedName>
    <definedName name="K5an11">#REF!</definedName>
    <definedName name="K5an12" localSheetId="1">#REF!</definedName>
    <definedName name="K5an12">#REF!</definedName>
    <definedName name="K5an13" localSheetId="1">#REF!</definedName>
    <definedName name="K5an13">#REF!</definedName>
    <definedName name="K5an14" localSheetId="1">#REF!</definedName>
    <definedName name="K5an14">#REF!</definedName>
    <definedName name="K5an15" localSheetId="1">#REF!</definedName>
    <definedName name="K5an15">#REF!</definedName>
    <definedName name="K5an16" localSheetId="1">#REF!</definedName>
    <definedName name="K5an16">#REF!</definedName>
    <definedName name="K5an17" localSheetId="1">#REF!</definedName>
    <definedName name="K5an17">#REF!</definedName>
    <definedName name="K5an18" localSheetId="1">#REF!</definedName>
    <definedName name="K5an18">#REF!</definedName>
    <definedName name="K5an19" localSheetId="1">#REF!</definedName>
    <definedName name="K5an19">#REF!</definedName>
    <definedName name="K5an2" localSheetId="1">#REF!</definedName>
    <definedName name="K5an2">#REF!</definedName>
    <definedName name="K5an20" localSheetId="1">#REF!</definedName>
    <definedName name="K5an20">#REF!</definedName>
    <definedName name="K5an21" localSheetId="1">#REF!</definedName>
    <definedName name="K5an21">#REF!</definedName>
    <definedName name="K5an22" localSheetId="1">#REF!</definedName>
    <definedName name="K5an22">#REF!</definedName>
    <definedName name="K5an23" localSheetId="1">#REF!</definedName>
    <definedName name="K5an23">#REF!</definedName>
    <definedName name="K5an24" localSheetId="1">#REF!</definedName>
    <definedName name="K5an24">#REF!</definedName>
    <definedName name="K5an25" localSheetId="1">#REF!</definedName>
    <definedName name="K5an25">#REF!</definedName>
    <definedName name="K5an3" localSheetId="1">#REF!</definedName>
    <definedName name="K5an3">#REF!</definedName>
    <definedName name="K5an4" localSheetId="1">#REF!</definedName>
    <definedName name="K5an4">#REF!</definedName>
    <definedName name="K5an5" localSheetId="1">#REF!</definedName>
    <definedName name="K5an5">#REF!</definedName>
    <definedName name="K5an6" localSheetId="1">#REF!</definedName>
    <definedName name="K5an6">#REF!</definedName>
    <definedName name="K5an7" localSheetId="1">#REF!</definedName>
    <definedName name="K5an7">#REF!</definedName>
    <definedName name="K5an8" localSheetId="1">#REF!</definedName>
    <definedName name="K5an8">#REF!</definedName>
    <definedName name="K5an9" localSheetId="1">#REF!</definedName>
    <definedName name="K5an9">#REF!</definedName>
    <definedName name="K5dug1" localSheetId="1">#REF!</definedName>
    <definedName name="K5dug1">#REF!</definedName>
    <definedName name="K5dug10" localSheetId="1">#REF!</definedName>
    <definedName name="K5dug10">#REF!</definedName>
    <definedName name="K5dug11" localSheetId="1">#REF!</definedName>
    <definedName name="K5dug11">#REF!</definedName>
    <definedName name="K5dug12" localSheetId="1">#REF!</definedName>
    <definedName name="K5dug12">#REF!</definedName>
    <definedName name="K5dug13" localSheetId="1">#REF!</definedName>
    <definedName name="K5dug13">#REF!</definedName>
    <definedName name="K5dug14" localSheetId="1">#REF!</definedName>
    <definedName name="K5dug14">#REF!</definedName>
    <definedName name="K5dug15" localSheetId="1">#REF!</definedName>
    <definedName name="K5dug15">#REF!</definedName>
    <definedName name="K5dug16" localSheetId="1">#REF!</definedName>
    <definedName name="K5dug16">#REF!</definedName>
    <definedName name="K5dug17" localSheetId="1">#REF!</definedName>
    <definedName name="K5dug17">#REF!</definedName>
    <definedName name="K5dug18" localSheetId="1">#REF!</definedName>
    <definedName name="K5dug18">#REF!</definedName>
    <definedName name="K5dug19" localSheetId="1">#REF!</definedName>
    <definedName name="K5dug19">#REF!</definedName>
    <definedName name="K5dug2" localSheetId="1">#REF!</definedName>
    <definedName name="K5dug2">#REF!</definedName>
    <definedName name="K5dug20" localSheetId="1">#REF!</definedName>
    <definedName name="K5dug20">#REF!</definedName>
    <definedName name="K5dug21" localSheetId="1">#REF!</definedName>
    <definedName name="K5dug21">#REF!</definedName>
    <definedName name="K5dug22" localSheetId="1">#REF!</definedName>
    <definedName name="K5dug22">#REF!</definedName>
    <definedName name="K5dug23" localSheetId="1">#REF!</definedName>
    <definedName name="K5dug23">#REF!</definedName>
    <definedName name="K5dug24" localSheetId="1">#REF!</definedName>
    <definedName name="K5dug24">#REF!</definedName>
    <definedName name="K5dug25" localSheetId="1">#REF!</definedName>
    <definedName name="K5dug25">#REF!</definedName>
    <definedName name="K5dug3" localSheetId="1">#REF!</definedName>
    <definedName name="K5dug3">#REF!</definedName>
    <definedName name="K5dug4" localSheetId="1">#REF!</definedName>
    <definedName name="K5dug4">#REF!</definedName>
    <definedName name="K5dug5" localSheetId="1">#REF!</definedName>
    <definedName name="K5dug5">#REF!</definedName>
    <definedName name="K5dug6" localSheetId="1">#REF!</definedName>
    <definedName name="K5dug6">#REF!</definedName>
    <definedName name="K5dug7" localSheetId="1">#REF!</definedName>
    <definedName name="K5dug7">#REF!</definedName>
    <definedName name="K5dug8" localSheetId="1">#REF!</definedName>
    <definedName name="K5dug8">#REF!</definedName>
    <definedName name="K5dug9" localSheetId="1">#REF!</definedName>
    <definedName name="K5dug9">#REF!</definedName>
    <definedName name="K5kta1" localSheetId="1">#REF!</definedName>
    <definedName name="K5kta1">#REF!</definedName>
    <definedName name="K5kta10" localSheetId="1">#REF!</definedName>
    <definedName name="K5kta10">#REF!</definedName>
    <definedName name="K5kta11" localSheetId="1">#REF!</definedName>
    <definedName name="K5kta11">#REF!</definedName>
    <definedName name="K5kta12" localSheetId="1">#REF!</definedName>
    <definedName name="K5kta12">#REF!</definedName>
    <definedName name="K5kta13" localSheetId="1">#REF!</definedName>
    <definedName name="K5kta13">#REF!</definedName>
    <definedName name="K5kta14" localSheetId="1">#REF!</definedName>
    <definedName name="K5kta14">#REF!</definedName>
    <definedName name="K5kta15" localSheetId="1">#REF!</definedName>
    <definedName name="K5kta15">#REF!</definedName>
    <definedName name="K5kta16" localSheetId="1">#REF!</definedName>
    <definedName name="K5kta16">#REF!</definedName>
    <definedName name="K5kta17" localSheetId="1">#REF!</definedName>
    <definedName name="K5kta17">#REF!</definedName>
    <definedName name="K5kta18" localSheetId="1">#REF!</definedName>
    <definedName name="K5kta18">#REF!</definedName>
    <definedName name="K5kta19" localSheetId="1">#REF!</definedName>
    <definedName name="K5kta19">#REF!</definedName>
    <definedName name="K5kta2" localSheetId="1">#REF!</definedName>
    <definedName name="K5kta2">#REF!</definedName>
    <definedName name="K5kta20" localSheetId="1">#REF!</definedName>
    <definedName name="K5kta20">#REF!</definedName>
    <definedName name="K5kta21" localSheetId="1">#REF!</definedName>
    <definedName name="K5kta21">#REF!</definedName>
    <definedName name="K5kta22" localSheetId="1">#REF!</definedName>
    <definedName name="K5kta22">#REF!</definedName>
    <definedName name="K5kta23" localSheetId="1">#REF!</definedName>
    <definedName name="K5kta23">#REF!</definedName>
    <definedName name="K5kta24" localSheetId="1">#REF!</definedName>
    <definedName name="K5kta24">#REF!</definedName>
    <definedName name="K5kta25" localSheetId="1">#REF!</definedName>
    <definedName name="K5kta25">#REF!</definedName>
    <definedName name="K5kta3" localSheetId="1">#REF!</definedName>
    <definedName name="K5kta3">#REF!</definedName>
    <definedName name="K5kta4" localSheetId="1">#REF!</definedName>
    <definedName name="K5kta4">#REF!</definedName>
    <definedName name="K5kta5" localSheetId="1">#REF!</definedName>
    <definedName name="K5kta5">#REF!</definedName>
    <definedName name="K5kta6" localSheetId="1">#REF!</definedName>
    <definedName name="K5kta6">#REF!</definedName>
    <definedName name="K5kta7" localSheetId="1">#REF!</definedName>
    <definedName name="K5kta7">#REF!</definedName>
    <definedName name="K5kta8" localSheetId="1">#REF!</definedName>
    <definedName name="K5kta8">#REF!</definedName>
    <definedName name="K5kta9" localSheetId="1">#REF!</definedName>
    <definedName name="K5kta9">#REF!</definedName>
    <definedName name="K5OD1" localSheetId="1">#REF!</definedName>
    <definedName name="K5OD1">#REF!</definedName>
    <definedName name="K5OD10" localSheetId="1">#REF!</definedName>
    <definedName name="K5OD10">#REF!</definedName>
    <definedName name="K5OD11" localSheetId="1">#REF!</definedName>
    <definedName name="K5OD11">#REF!</definedName>
    <definedName name="K5OD12" localSheetId="1">#REF!</definedName>
    <definedName name="K5OD12">#REF!</definedName>
    <definedName name="K5OD13" localSheetId="1">#REF!</definedName>
    <definedName name="K5OD13">#REF!</definedName>
    <definedName name="K5OD14" localSheetId="1">#REF!</definedName>
    <definedName name="K5OD14">#REF!</definedName>
    <definedName name="K5OD15" localSheetId="1">#REF!</definedName>
    <definedName name="K5OD15">#REF!</definedName>
    <definedName name="K5OD16" localSheetId="1">#REF!</definedName>
    <definedName name="K5OD16">#REF!</definedName>
    <definedName name="K5OD17" localSheetId="1">#REF!</definedName>
    <definedName name="K5OD17">#REF!</definedName>
    <definedName name="K5OD18" localSheetId="1">#REF!</definedName>
    <definedName name="K5OD18">#REF!</definedName>
    <definedName name="K5OD19" localSheetId="1">#REF!</definedName>
    <definedName name="K5OD19">#REF!</definedName>
    <definedName name="K5OD2" localSheetId="1">#REF!</definedName>
    <definedName name="K5OD2">#REF!</definedName>
    <definedName name="K5OD20" localSheetId="1">#REF!</definedName>
    <definedName name="K5OD20">#REF!</definedName>
    <definedName name="K5OD21" localSheetId="1">#REF!</definedName>
    <definedName name="K5OD21">#REF!</definedName>
    <definedName name="K5OD22" localSheetId="1">#REF!</definedName>
    <definedName name="K5OD22">#REF!</definedName>
    <definedName name="K5OD23" localSheetId="1">#REF!</definedName>
    <definedName name="K5OD23">#REF!</definedName>
    <definedName name="K5OD24" localSheetId="1">#REF!</definedName>
    <definedName name="K5OD24">#REF!</definedName>
    <definedName name="K5OD25" localSheetId="1">#REF!</definedName>
    <definedName name="K5OD25">#REF!</definedName>
    <definedName name="K5OD3" localSheetId="1">#REF!</definedName>
    <definedName name="K5OD3">#REF!</definedName>
    <definedName name="K5OD4" localSheetId="1">#REF!</definedName>
    <definedName name="K5OD4">#REF!</definedName>
    <definedName name="K5OD5" localSheetId="1">#REF!</definedName>
    <definedName name="K5OD5">#REF!</definedName>
    <definedName name="K5OD6" localSheetId="1">#REF!</definedName>
    <definedName name="K5OD6">#REF!</definedName>
    <definedName name="K5OD7" localSheetId="1">#REF!</definedName>
    <definedName name="K5OD7">#REF!</definedName>
    <definedName name="K5OD8" localSheetId="1">#REF!</definedName>
    <definedName name="K5OD8">#REF!</definedName>
    <definedName name="K5OD9" localSheetId="1">#REF!</definedName>
    <definedName name="K5OD9">#REF!</definedName>
    <definedName name="korisnik.je.početnik" localSheetId="1">#REF!</definedName>
    <definedName name="korisnik.je.početnik">#REF!</definedName>
    <definedName name="Korisnik.je.početnik?" localSheetId="2">#REF!</definedName>
    <definedName name="Korisnik.je.početnik?" localSheetId="1">#REF!</definedName>
    <definedName name="Korisnik.je.početnik?">#REF!</definedName>
    <definedName name="početnik" localSheetId="1">#REF!</definedName>
    <definedName name="početnik">#REF!</definedName>
    <definedName name="_xlnm.Print_Area" localSheetId="0">' PLAN NABAVE-TTIP'!$A$1:$O$144</definedName>
    <definedName name="sp.mehanizacija" localSheetId="2">#REF!</definedName>
    <definedName name="sp.mehanizacija" localSheetId="1">#REF!</definedName>
    <definedName name="sp.mehanizacija">#REF!</definedName>
    <definedName name="sp.ostalo" localSheetId="2">#REF!</definedName>
    <definedName name="sp.ostalo" localSheetId="1">#REF!</definedName>
    <definedName name="sp.ostalo">#REF!</definedName>
    <definedName name="sp.ostalo.oprema" localSheetId="2">#REF!</definedName>
    <definedName name="sp.ostalo.oprema" localSheetId="1">#REF!</definedName>
    <definedName name="sp.ostalo.oprema">#REF!</definedName>
    <definedName name="sp.uređenje" localSheetId="2">#REF!</definedName>
    <definedName name="sp.uređenje" localSheetId="1">#REF!</definedName>
    <definedName name="sp.uređenje">#REF!</definedName>
    <definedName name="UZGOJ_CVIJEĆA__UKRASNOG_BILJA__LJEKOVITOG__ZAČINSKOG_I_AROMATIČNOG_BILJA__SA_PRIPADAJUĆOM_OPREMOM_I_INFRASTRUKTUROM_U_SKLOPU_POLJOPRIVREDNOG_GOSPODARSTVA" localSheetId="1">#REF!</definedName>
    <definedName name="UZGOJ_CVIJEĆA__UKRASNOG_BILJA__LJEKOVITOG__ZAČINSKOG_I_AROMATIČNOG_BILJA__SA_PRIPADAJUĆOM_OPREMOM_I_INFRASTRUKTUROM_U_SKLOPU_POLJOPRIVREDNOG_GOSPODARSTVA">#REF!</definedName>
    <definedName name="vp.građenje1" localSheetId="2">#REF!</definedName>
    <definedName name="vp.građenje1" localSheetId="1">#REF!</definedName>
    <definedName name="vp.građenje1">#REF!</definedName>
    <definedName name="vp.građenje2" localSheetId="2">#REF!</definedName>
    <definedName name="vp.građenje2" localSheetId="1">#REF!</definedName>
    <definedName name="vp.građenje2">#REF!</definedName>
    <definedName name="vp.građenje3" localSheetId="2">#REF!</definedName>
    <definedName name="vp.građenje3" localSheetId="1">#REF!</definedName>
    <definedName name="vp.građenje3">#REF!</definedName>
    <definedName name="vp.mehanizacija" localSheetId="2">#REF!</definedName>
    <definedName name="vp.mehanizacija" localSheetId="1">#REF!</definedName>
    <definedName name="vp.mehanizacija">#REF!</definedName>
    <definedName name="vp.nasadi" localSheetId="2">#REF!</definedName>
    <definedName name="vp.nasadi" localSheetId="1">#REF!</definedName>
    <definedName name="vp.nasadi">#REF!</definedName>
    <definedName name="vp.navodnjavanje" localSheetId="2">#REF!</definedName>
    <definedName name="vp.navodnjavanje" localSheetId="1">#REF!</definedName>
    <definedName name="vp.navodnjavanje">#REF!</definedName>
    <definedName name="vp.oprema1" localSheetId="2">#REF!</definedName>
    <definedName name="vp.oprema1" localSheetId="1">#REF!</definedName>
    <definedName name="vp.oprema1">#REF!</definedName>
    <definedName name="vp.oprema2" localSheetId="2">#REF!</definedName>
    <definedName name="vp.oprema2" localSheetId="1">#REF!</definedName>
    <definedName name="vp.oprema2">#REF!</definedName>
    <definedName name="vp.oprema3" localSheetId="2">#REF!</definedName>
    <definedName name="vp.oprema3" localSheetId="1">#REF!</definedName>
    <definedName name="vp.oprema3">#REF!</definedName>
    <definedName name="vp.zemljište" localSheetId="2">#REF!</definedName>
    <definedName name="vp.zemljište" localSheetId="1">#REF!</definedName>
    <definedName name="vp.zemljište">#REF!</definedName>
    <definedName name="životinje.gradnja" localSheetId="2">#REF!</definedName>
    <definedName name="životinje.gradnja" localSheetId="1">#REF!</definedName>
    <definedName name="životinje.gradnja">#REF!</definedName>
    <definedName name="životinje.građenje" localSheetId="2">#REF!</definedName>
    <definedName name="životinje.građenje" localSheetId="1">#REF!</definedName>
    <definedName name="životinje.građenje">#REF!</definedName>
    <definedName name="životinje.oprema" localSheetId="2">#REF!</definedName>
    <definedName name="životinje.oprema" localSheetId="1">#REF!</definedName>
    <definedName name="životinje.oprema">#REF!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0" i="1" l="1"/>
  <c r="I130" i="1" l="1"/>
  <c r="H131" i="1"/>
  <c r="I131" i="1"/>
  <c r="U3" i="1" l="1"/>
  <c r="T3" i="1"/>
  <c r="O130" i="1"/>
  <c r="N130" i="1"/>
  <c r="N3" i="1"/>
  <c r="I3" i="1"/>
  <c r="I120" i="1" s="1"/>
  <c r="H3" i="1"/>
  <c r="H120" i="1" l="1"/>
  <c r="O3" i="1"/>
  <c r="C85" i="1"/>
  <c r="C49" i="1"/>
  <c r="C77" i="1"/>
  <c r="C88" i="1"/>
  <c r="C8" i="1"/>
  <c r="C64" i="1"/>
  <c r="D49" i="1"/>
  <c r="D67" i="1"/>
  <c r="D95" i="1"/>
  <c r="D63" i="1"/>
  <c r="D94" i="1"/>
  <c r="C9" i="1"/>
  <c r="C87" i="1"/>
  <c r="D88" i="1"/>
  <c r="C12" i="1"/>
  <c r="C94" i="1"/>
  <c r="D8" i="1"/>
  <c r="D43" i="1"/>
  <c r="D9" i="1"/>
  <c r="D11" i="1"/>
  <c r="C61" i="1"/>
  <c r="C42" i="1"/>
  <c r="D47" i="1"/>
  <c r="C67" i="1"/>
  <c r="C47" i="1"/>
  <c r="D50" i="1"/>
  <c r="C81" i="1"/>
  <c r="D78" i="1"/>
  <c r="D81" i="1"/>
  <c r="D64" i="1"/>
  <c r="D82" i="1"/>
  <c r="C11" i="1"/>
  <c r="D54" i="1"/>
  <c r="D74" i="1"/>
  <c r="D85" i="1"/>
  <c r="C71" i="1"/>
  <c r="C43" i="1"/>
  <c r="C50" i="1"/>
  <c r="C74" i="1"/>
  <c r="C84" i="1"/>
  <c r="D71" i="1"/>
  <c r="C56" i="1"/>
  <c r="D70" i="1"/>
  <c r="D91" i="1"/>
  <c r="D46" i="1"/>
  <c r="C68" i="1"/>
  <c r="D53" i="1"/>
  <c r="C91" i="1"/>
  <c r="C63" i="1"/>
  <c r="D75" i="1"/>
  <c r="C90" i="1"/>
  <c r="D42" i="1"/>
  <c r="D77" i="1"/>
  <c r="C78" i="1"/>
  <c r="D57" i="1"/>
  <c r="C75" i="1"/>
  <c r="C53" i="1"/>
  <c r="D68" i="1"/>
  <c r="C54" i="1"/>
  <c r="C57" i="1"/>
  <c r="D12" i="1"/>
  <c r="C95" i="1"/>
  <c r="D87" i="1"/>
  <c r="C82" i="1"/>
  <c r="C70" i="1"/>
  <c r="D61" i="1"/>
  <c r="C46" i="1"/>
  <c r="D56" i="1"/>
  <c r="D60" i="1"/>
  <c r="D84" i="1"/>
  <c r="D90" i="1"/>
  <c r="C60" i="1"/>
  <c r="U111" i="1" l="1"/>
  <c r="T111" i="1"/>
  <c r="U108" i="1"/>
  <c r="T108" i="1"/>
  <c r="U105" i="1"/>
  <c r="T105" i="1"/>
  <c r="U102" i="1"/>
  <c r="T102" i="1"/>
  <c r="U99" i="1"/>
  <c r="T99" i="1"/>
  <c r="U96" i="1"/>
  <c r="T96" i="1"/>
  <c r="C22" i="1"/>
  <c r="C97" i="1"/>
  <c r="C37" i="1"/>
  <c r="D30" i="1"/>
  <c r="D23" i="1"/>
  <c r="D37" i="1"/>
  <c r="D40" i="1"/>
  <c r="C39" i="1"/>
  <c r="D18" i="1"/>
  <c r="C36" i="1"/>
  <c r="D33" i="1"/>
  <c r="C19" i="1"/>
  <c r="C18" i="1"/>
  <c r="C33" i="1"/>
  <c r="D29" i="1"/>
  <c r="D19" i="1"/>
  <c r="C98" i="1"/>
  <c r="D36" i="1"/>
  <c r="D25" i="1"/>
  <c r="C15" i="1"/>
  <c r="D22" i="1"/>
  <c r="C29" i="1"/>
  <c r="C16" i="1"/>
  <c r="D97" i="1"/>
  <c r="D32" i="1"/>
  <c r="D26" i="1"/>
  <c r="C32" i="1"/>
  <c r="C40" i="1"/>
  <c r="C30" i="1"/>
  <c r="D16" i="1"/>
  <c r="D15" i="1"/>
  <c r="C25" i="1"/>
  <c r="C23" i="1"/>
  <c r="D98" i="1"/>
  <c r="C26" i="1"/>
  <c r="D39" i="1"/>
  <c r="O131" i="1" l="1"/>
  <c r="N131" i="1" l="1"/>
  <c r="O111" i="1" l="1"/>
  <c r="N111" i="1"/>
  <c r="I111" i="1"/>
  <c r="H111" i="1"/>
  <c r="O108" i="1"/>
  <c r="N108" i="1"/>
  <c r="I108" i="1"/>
  <c r="H108" i="1"/>
  <c r="O105" i="1"/>
  <c r="N105" i="1"/>
  <c r="I105" i="1"/>
  <c r="H105" i="1"/>
  <c r="O99" i="1"/>
  <c r="N99" i="1"/>
  <c r="O96" i="1"/>
  <c r="N96" i="1"/>
  <c r="I99" i="1"/>
  <c r="H99" i="1"/>
  <c r="I96" i="1"/>
  <c r="H96" i="1"/>
  <c r="O102" i="1" l="1"/>
  <c r="N102" i="1"/>
  <c r="I102" i="1"/>
  <c r="H102" i="1"/>
  <c r="H134" i="1" s="1"/>
  <c r="N134" i="1" l="1"/>
  <c r="O134" i="1"/>
  <c r="I134" i="1"/>
  <c r="N120" i="1"/>
  <c r="N121" i="1" s="1"/>
  <c r="I121" i="1"/>
  <c r="H121" i="1"/>
  <c r="N144" i="1" l="1"/>
  <c r="N142" i="1"/>
  <c r="I144" i="1"/>
  <c r="I142" i="1"/>
  <c r="H124" i="1"/>
  <c r="H142" i="1"/>
  <c r="N123" i="1"/>
  <c r="N124" i="1"/>
  <c r="O120" i="1"/>
  <c r="O121" i="1" s="1"/>
  <c r="G142" i="1" l="1"/>
  <c r="O144" i="1"/>
  <c r="M144" i="1" s="1"/>
  <c r="O142" i="1"/>
  <c r="M142" i="1" s="1"/>
  <c r="O123" i="1"/>
  <c r="O124" i="1"/>
  <c r="N125" i="1"/>
  <c r="N126" i="1" s="1"/>
  <c r="H144" i="1"/>
  <c r="G144" i="1" s="1"/>
  <c r="I124" i="1"/>
  <c r="I123" i="1"/>
  <c r="H123" i="1"/>
  <c r="N122" i="1"/>
  <c r="O122" i="1"/>
  <c r="H125" i="1" l="1"/>
  <c r="H126" i="1" s="1"/>
  <c r="H127" i="1" s="1"/>
  <c r="I125" i="1"/>
  <c r="I126" i="1" s="1"/>
  <c r="I127" i="1" s="1"/>
  <c r="O125" i="1"/>
  <c r="O126" i="1" s="1"/>
  <c r="O127" i="1" s="1"/>
  <c r="N127" i="1" l="1"/>
  <c r="O132" i="1" l="1"/>
  <c r="I132" i="1"/>
  <c r="I136" i="1" s="1"/>
  <c r="H132" i="1" l="1"/>
  <c r="H136" i="1" l="1"/>
  <c r="H137" i="1" s="1"/>
  <c r="O133" i="1"/>
  <c r="O136" i="1" s="1"/>
  <c r="H135" i="1"/>
  <c r="N132" i="1"/>
  <c r="N133" i="1" s="1"/>
  <c r="I137" i="1"/>
  <c r="I135" i="1"/>
  <c r="N135" i="1" l="1"/>
  <c r="N136" i="1"/>
  <c r="N137" i="1" s="1"/>
  <c r="O137" i="1"/>
  <c r="O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s>
  <commentList>
    <comment ref="B2" authorId="0" shapeId="0" xr:uid="{00000000-0006-0000-0000-000001000000}">
      <text>
        <r>
          <rPr>
            <sz val="9"/>
            <color indexed="81"/>
            <rFont val="Tahoma"/>
            <family val="2"/>
            <charset val="238"/>
          </rPr>
          <t xml:space="preserve">U svakom redu ispod glavne grupe troškova nalazi se padajući izbornik sa svim prihvatljivim troškovima u toj grupi, </t>
        </r>
        <r>
          <rPr>
            <b/>
            <sz val="9"/>
            <color indexed="81"/>
            <rFont val="Tahoma"/>
            <family val="2"/>
            <charset val="238"/>
          </rPr>
          <t>sukladno Listi prihvatljivih troškova</t>
        </r>
        <r>
          <rPr>
            <sz val="9"/>
            <color indexed="81"/>
            <rFont val="Tahoma"/>
            <family val="2"/>
            <charset val="238"/>
          </rPr>
          <t xml:space="preserve">. Potrebno je odabrati trošak iz padajućeg izbornika u koji pripada planirani predmet nabave.Nakon što se odabere trošak iz padajućeg izbornika, automatski će se popuniti kolone "Fokus područje" i Potencijalni doprinos fokus području". 
Način dodavanja novih redova slikovno je prikazan u Uputi uz obrazac.
</t>
        </r>
        <r>
          <rPr>
            <b/>
            <sz val="9"/>
            <color indexed="81"/>
            <rFont val="Tahoma"/>
            <family val="2"/>
            <charset val="238"/>
          </rPr>
          <t>Svi navedeni troškovi unutar liste uključuju i troškove za pripadajući hardware i software koji omogućuju vođenje proizvodnih procesa</t>
        </r>
        <r>
          <rPr>
            <sz val="9"/>
            <color indexed="81"/>
            <rFont val="Tahoma"/>
            <family val="2"/>
            <charset val="238"/>
          </rPr>
          <t xml:space="preserve">
</t>
        </r>
      </text>
    </comment>
    <comment ref="E2" authorId="0" shapeId="0" xr:uid="{00000000-0006-0000-0000-000002000000}">
      <text>
        <r>
          <rPr>
            <sz val="9"/>
            <color indexed="81"/>
            <rFont val="Tahoma"/>
            <family val="2"/>
            <charset val="238"/>
          </rPr>
          <t>Upisati točan naziv predmeta koji nositelj projekta nabavlja ( građenje novog objekta za preradu mlijeka i sl.)</t>
        </r>
      </text>
    </comment>
    <comment ref="F2" authorId="0" shapeId="0" xr:uid="{00000000-0006-0000-0000-000003000000}">
      <text>
        <r>
          <rPr>
            <sz val="9"/>
            <color indexed="81"/>
            <rFont val="Tahoma"/>
            <family val="2"/>
            <charset val="238"/>
          </rPr>
          <t>Upisati kratak opis planirane nabave odnosno glavne karakteristika/kapacitete ( npr. objekta za preradu mlijeka kapciteta 1000l/dnevno)</t>
        </r>
      </text>
    </comment>
    <comment ref="G2" authorId="0" shapeId="0" xr:uid="{00000000-0006-0000-0000-000004000000}">
      <text>
        <r>
          <rPr>
            <sz val="9"/>
            <color indexed="81"/>
            <rFont val="Tahoma"/>
            <family val="2"/>
            <charset val="238"/>
          </rPr>
          <t>Odabrati u padajućem izborniku:
"Javna nabava" - nositelji projekta koji su obveznici javne nabave za nabave iznad propisanih pragova
"Jednostavna nabava" - nositelji projekta koji su obveznici javne nabave za nabave ispod propisanih pragova
"Nositelj projekta
 nije obveznik javne nabave" - nositeljii projekta koji nisu obvetnici javne nabave</t>
        </r>
      </text>
    </comment>
    <comment ref="H2" authorId="0" shapeId="0" xr:uid="{00000000-0006-0000-0000-000005000000}">
      <text>
        <r>
          <rPr>
            <sz val="9"/>
            <color indexed="81"/>
            <rFont val="Tahoma"/>
            <family val="2"/>
            <charset val="238"/>
          </rPr>
          <t xml:space="preserve">Ovu kolonu popunjavaju nositelji projekta koji </t>
        </r>
        <r>
          <rPr>
            <b/>
            <sz val="9"/>
            <color indexed="81"/>
            <rFont val="Tahoma"/>
            <family val="2"/>
            <charset val="238"/>
          </rPr>
          <t>JESU</t>
        </r>
        <r>
          <rPr>
            <sz val="9"/>
            <color indexed="81"/>
            <rFont val="Tahoma"/>
            <family val="2"/>
            <charset val="238"/>
          </rPr>
          <t xml:space="preserve"> </t>
        </r>
        <r>
          <rPr>
            <b/>
            <sz val="9"/>
            <color indexed="81"/>
            <rFont val="Tahoma"/>
            <family val="2"/>
            <charset val="238"/>
          </rPr>
          <t>obveznici PDV-a.</t>
        </r>
        <r>
          <rPr>
            <sz val="9"/>
            <color indexed="81"/>
            <rFont val="Tahoma"/>
            <family val="2"/>
            <charset val="238"/>
          </rPr>
          <t xml:space="preserve"> Popunjava se sa procijenjenim iznosom vrijednosti predmeta nabave. 
Nositelji projekta koji nisu i neće do trenutak nastanka troška biti upisani u registar obveznika PDV-a ne popunjavaju ovu kolonu</t>
        </r>
      </text>
    </comment>
    <comment ref="I2" authorId="0" shapeId="0" xr:uid="{00000000-0006-0000-0000-000006000000}">
      <text>
        <r>
          <rPr>
            <sz val="9"/>
            <color indexed="81"/>
            <rFont val="Tahoma"/>
            <family val="2"/>
            <charset val="238"/>
          </rPr>
          <t xml:space="preserve">Ovu kolonu popunjavaju nositelji projekta koji </t>
        </r>
        <r>
          <rPr>
            <b/>
            <sz val="9"/>
            <color indexed="81"/>
            <rFont val="Tahoma"/>
            <family val="2"/>
            <charset val="238"/>
          </rPr>
          <t xml:space="preserve">NISU </t>
        </r>
        <r>
          <rPr>
            <sz val="9"/>
            <color indexed="81"/>
            <rFont val="Tahoma"/>
            <family val="2"/>
            <charset val="238"/>
          </rPr>
          <t xml:space="preserve">i neće do trenutak nastanka troška biti </t>
        </r>
        <r>
          <rPr>
            <b/>
            <sz val="9"/>
            <color indexed="81"/>
            <rFont val="Tahoma"/>
            <family val="2"/>
            <charset val="238"/>
          </rPr>
          <t>obveznici PDV-a</t>
        </r>
        <r>
          <rPr>
            <sz val="9"/>
            <color indexed="81"/>
            <rFont val="Tahoma"/>
            <family val="2"/>
            <charset val="238"/>
          </rPr>
          <t>. Popunjava se sa procijenjenim iznosom vrijednosti predmeta nabave. 
Nositelji projekta koji su upisani u registar obveznika PDV-a ne popunjavaju ovu kolonu</t>
        </r>
      </text>
    </comment>
    <comment ref="J2" authorId="0" shapeId="0" xr:uid="{00000000-0006-0000-0000-000007000000}">
      <text>
        <r>
          <rPr>
            <sz val="9"/>
            <color indexed="81"/>
            <rFont val="Tahoma"/>
            <family val="2"/>
            <charset val="238"/>
          </rPr>
          <t>Upisati naziv troška kako je naveden u ponudi. Kod opreme i mehanizacije navesti točan naziv proizvođača i model. Kada jedna ponuda sadrži više komada/kompleta opreme, a svaki od njih čini jednu cjelinu, potrebno je svaku cijelinu upisati u zaseban red.
Za troškove građenja potrebno je popuniti tablicu sa grupama radova sukladno rekapitulaciji iz troškovnika. Svaka grupa radova upisuje se u zaseban red.</t>
        </r>
      </text>
    </comment>
    <comment ref="L2" authorId="0" shapeId="0" xr:uid="{00000000-0006-0000-0000-000008000000}">
      <text>
        <r>
          <rPr>
            <sz val="9"/>
            <color indexed="81"/>
            <rFont val="Tahoma"/>
            <family val="2"/>
            <charset val="238"/>
          </rPr>
          <t>Upisati datum kada je ponuda izdana/nastala</t>
        </r>
      </text>
    </comment>
  </commentList>
</comments>
</file>

<file path=xl/sharedStrings.xml><?xml version="1.0" encoding="utf-8"?>
<sst xmlns="http://schemas.openxmlformats.org/spreadsheetml/2006/main" count="691" uniqueCount="384">
  <si>
    <t>A</t>
  </si>
  <si>
    <t>B</t>
  </si>
  <si>
    <t>C</t>
  </si>
  <si>
    <t>D</t>
  </si>
  <si>
    <t>E</t>
  </si>
  <si>
    <t>F</t>
  </si>
  <si>
    <t>G</t>
  </si>
  <si>
    <t>H</t>
  </si>
  <si>
    <t>I</t>
  </si>
  <si>
    <t>J</t>
  </si>
  <si>
    <t>K</t>
  </si>
  <si>
    <t>L</t>
  </si>
  <si>
    <t>M</t>
  </si>
  <si>
    <t>N</t>
  </si>
  <si>
    <t>O</t>
  </si>
  <si>
    <t>P</t>
  </si>
  <si>
    <t>R</t>
  </si>
  <si>
    <t xml:space="preserve"> </t>
  </si>
  <si>
    <t>Naziv ponuditelja</t>
  </si>
  <si>
    <t>Datum odabrane  ponude</t>
  </si>
  <si>
    <t>Broj odabrane ponude</t>
  </si>
  <si>
    <t>Potencijalni doprinos fokus području</t>
  </si>
  <si>
    <t>Fokus područje</t>
  </si>
  <si>
    <t>AA</t>
  </si>
  <si>
    <r>
      <t xml:space="preserve">Ukupni iznos neprihvatljivih troškova 
</t>
    </r>
    <r>
      <rPr>
        <i/>
        <sz val="11"/>
        <color theme="1"/>
        <rFont val="Calibri"/>
        <family val="2"/>
        <scheme val="minor"/>
      </rPr>
      <t>(Pojašnjenje: Troškovi koji se ne nalazi na listi prihvatljivih troškova)</t>
    </r>
  </si>
  <si>
    <r>
      <t xml:space="preserve">Ukupan iznos neodobrenih troškova
</t>
    </r>
    <r>
      <rPr>
        <i/>
        <sz val="11"/>
        <color theme="1"/>
        <rFont val="Calibri"/>
        <family val="2"/>
        <scheme val="minor"/>
      </rPr>
      <t>(Pojašnjenje: Troškovi s liste prihvatljivih troškova koji su svrstani u neodobrene)</t>
    </r>
  </si>
  <si>
    <t>W</t>
  </si>
  <si>
    <t>Q</t>
  </si>
  <si>
    <t>X</t>
  </si>
  <si>
    <t>Naziva troška prema ponudi</t>
  </si>
  <si>
    <t>Naziv  predmeta nabave</t>
  </si>
  <si>
    <t>RED</t>
  </si>
  <si>
    <t>Z</t>
  </si>
  <si>
    <t>Y</t>
  </si>
  <si>
    <t>DA</t>
  </si>
  <si>
    <t>NE</t>
  </si>
  <si>
    <t>Bez PDV-a</t>
  </si>
  <si>
    <t>S PDV-om</t>
  </si>
  <si>
    <t xml:space="preserve">Pripadajući broj bodova </t>
  </si>
  <si>
    <t>5B</t>
  </si>
  <si>
    <t>Opremanje</t>
  </si>
  <si>
    <t>Troškovi pripreme dokumentacije</t>
  </si>
  <si>
    <t xml:space="preserve">Troškovi  projektno - tehničke dokumentacije, geodetskih podloga, elaborata i trošak nadzora </t>
  </si>
  <si>
    <t>Troškovi pripreme poslovnog plana</t>
  </si>
  <si>
    <t>Kod troška</t>
  </si>
  <si>
    <t>3A</t>
  </si>
  <si>
    <t>UV-VIS spektrofotometar</t>
  </si>
  <si>
    <t>gospodarskih objekata, upravnih prostorija s pripadajućim sadržajima</t>
  </si>
  <si>
    <t>pH-metar</t>
  </si>
  <si>
    <r>
      <t xml:space="preserve">Opis predmeta nabave
</t>
    </r>
    <r>
      <rPr>
        <i/>
        <sz val="11"/>
        <rFont val="Calibri"/>
        <family val="2"/>
        <scheme val="minor"/>
      </rPr>
      <t xml:space="preserve">(kapacitet, količina, snaga i sl.) </t>
    </r>
  </si>
  <si>
    <r>
      <t xml:space="preserve">Procijenjeni iznos nabave u kunama 
</t>
    </r>
    <r>
      <rPr>
        <i/>
        <sz val="11"/>
        <rFont val="Calibri"/>
        <family val="2"/>
        <scheme val="minor"/>
      </rPr>
      <t>(bez PDV-a)</t>
    </r>
  </si>
  <si>
    <r>
      <t xml:space="preserve">Procijenjeni iznos nabave u kunama 
</t>
    </r>
    <r>
      <rPr>
        <i/>
        <sz val="11"/>
        <rFont val="Calibri"/>
        <family val="2"/>
        <scheme val="minor"/>
      </rPr>
      <t>(sa PDV-om)</t>
    </r>
  </si>
  <si>
    <r>
      <t xml:space="preserve">Iznos troška  u kunama 
</t>
    </r>
    <r>
      <rPr>
        <i/>
        <sz val="11"/>
        <rFont val="Calibri"/>
        <family val="2"/>
        <scheme val="minor"/>
      </rPr>
      <t>(bez PDV-a)</t>
    </r>
  </si>
  <si>
    <r>
      <t xml:space="preserve">Iznos troška  u kunama 
</t>
    </r>
    <r>
      <rPr>
        <i/>
        <sz val="11"/>
        <rFont val="Calibri"/>
        <family val="2"/>
        <scheme val="minor"/>
      </rPr>
      <t>(sa PDV-om)</t>
    </r>
  </si>
  <si>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</si>
  <si>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</si>
  <si>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</si>
  <si>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</si>
  <si>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r>
      <t xml:space="preserve">INTENZITET POTPORE 
</t>
    </r>
    <r>
      <rPr>
        <b/>
        <i/>
        <sz val="11"/>
        <color theme="1"/>
        <rFont val="Calibri"/>
        <family val="2"/>
        <charset val="238"/>
        <scheme val="minor"/>
      </rPr>
      <t xml:space="preserve">Pojašnjenje: </t>
    </r>
    <r>
      <rPr>
        <i/>
        <sz val="11"/>
        <color theme="1"/>
        <rFont val="Calibri"/>
        <family val="2"/>
        <charset val="238"/>
        <scheme val="minor"/>
      </rPr>
      <t>50% od ukupnih prihvatljivih troškova projekta</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</si>
  <si>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</si>
  <si>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</si>
  <si>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</si>
  <si>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</si>
  <si>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</si>
  <si>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 xml:space="preserve"> SADRŽAJ ULAGANJA U POSTOTCIMA</t>
  </si>
  <si>
    <t>Pripadajući broj bodova</t>
  </si>
  <si>
    <t>-</t>
  </si>
  <si>
    <t>Tečajna lista - ECB</t>
  </si>
  <si>
    <t>Javna nabava</t>
  </si>
  <si>
    <t>Korisnik nije oveznik Javne nabave</t>
  </si>
  <si>
    <t>Jednostavna nabava</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</si>
  <si>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</si>
  <si>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</si>
  <si>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</si>
  <si>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</si>
  <si>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</si>
  <si>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</si>
  <si>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</si>
  <si>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</si>
  <si>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</si>
  <si>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</si>
  <si>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OBAVEZAN UNOS !!!</t>
  </si>
  <si>
    <r>
      <t xml:space="preserve">IZNOS POTPORE ZA DODJELU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</si>
  <si>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AB</t>
    </r>
  </si>
  <si>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</si>
  <si>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</si>
  <si>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</si>
  <si>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</si>
  <si>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</si>
  <si>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</si>
  <si>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</si>
  <si>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</si>
  <si>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</si>
  <si>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</si>
  <si>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X  -  (Red X * 0,05)  </t>
    </r>
  </si>
  <si>
    <t>a</t>
  </si>
  <si>
    <t>b</t>
  </si>
  <si>
    <t>c</t>
  </si>
  <si>
    <t>d</t>
  </si>
  <si>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</si>
  <si>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</si>
  <si>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</si>
  <si>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</si>
  <si>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</si>
  <si>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</si>
  <si>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 xml:space="preserve">LISTA PRIHVATLJIVIH TROŠKOVA </t>
  </si>
  <si>
    <t xml:space="preserve"> 4.2. Potpora za ulaganja u preradu, marketing i/ili razvoj poljoprivrednih proizvoda</t>
  </si>
  <si>
    <t>Tip operacije 4.2.1.Povećanje dodane vrijednosti poljoprivrednim proizvodima</t>
  </si>
  <si>
    <t>Svi navedeni troškovi unutar Liste prihvatljivih troškova uključuju i troškove za pripadajući hardware i software koji omogućuje vođenje proizvodnih procesa</t>
  </si>
  <si>
    <t>Naziv prihvatljivog troška</t>
  </si>
  <si>
    <t>a) Ulaganje u građenje /rekonstrukciju i/ili opremanje:</t>
  </si>
  <si>
    <t>4.2.1.a.i.</t>
  </si>
  <si>
    <t>Objekata za poslovanje s mlijekom i preradom mlijeka s pripadajućom opremom i unutarnjom i vanjskom infrastrukturom, uključujući rashladnu opremu za sirovo mlijeko</t>
  </si>
  <si>
    <t>Građenje</t>
  </si>
  <si>
    <t>objekata za preradu mlijeka i proizvodnju mliječnih proizvoda s unutrašnjom i vanjskom infrastrukturom, a koji uključuju prostorije ili prostore za: prihvat mlijeka s mogućnošću hlađenja i skladištenja do početka prerade; toplinsku obradu mlijeka (pasterizacija/sterilizacija/UHT);  preradu mlijeka u gotov proizvod ili poluproizvod; salamurenje i/ili soljenje proizvoda; predzrenje proizvoda; zrenje proizvoda; dimljenje proizvoda; skladištenje dodataka (sol, šećer, začini i sl.) i aditiva; hlađenje i skladištenje gotovih proizvoda; punjenje, rezanje, konfekcioniranje, označavanje (etiketiranje) i pakiranje gotovih proizvoda; skladištenje materijala za pakiranje; lift za transport gotovih proizvoda ili poluproizvoda; laboratorij; manipulativne prostorije i hodnici; i uredske prostorije; skladištenje opreme i sredstava za čišćenje, pranje i sanitaciju; smještaj centralnih jedinica za sanitaciju (CIP, pjenomat i sl.) garderobe i sanitarne čvorove; otpremu, pripremu proizvoda za promidžbu i kušanje; prodaju i promidžbu gotovih proizvoda; sanitarni čvorovi za kupce i goste; prikupljanje i uskladištenje nusproizvoda životinjskog podrijetla koji nisu za prehranu ljudi; zbrinjavanje i skladištenje primarne, sekundarne i tercijarne ambalaže i otpada; pranje, čišćenje i dezinfekciju gospodarskih vozila; parkiralište ili spremište gospodarskih vozila; unutarnje mreže putova; instalaciju sustava za filtriranje i pročišćavanje vode do zdravstveno ispravne vode (bunarska voda); instalaciju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t>
  </si>
  <si>
    <t>Oprema za prihvat i čuvanje (hlađenje) mlijeka do isporuke ili prerade s odgovarajućim mjernim uređajem za temperaturu te cjevovodi s centrifugalnom crpkom (samo usisnom pumpom)</t>
  </si>
  <si>
    <t>Oprema za uzorkovanje, prihvat, hlađenje, preradu, punjenje, vaganje, konfekcioniranje, označavanje (etiketiranje) i pakiranje mlijeka i mliječnih proizvoda</t>
  </si>
  <si>
    <t>Oprema za termičku obradu, sterilizaciju/pasterizaciju</t>
  </si>
  <si>
    <t>Oprema za transport proizvoda (plastični kontejneri, rashladni boksovi i sl.)</t>
  </si>
  <si>
    <t xml:space="preserve">Oprema za čišćenje, pranje i dezinfekciju, uključujući i sterilizaciju objekata, opreme, alata, uređaja i strojeva, garderoba i sanitarnih čvorova (uključujući mjerne uređaje) </t>
  </si>
  <si>
    <t xml:space="preserve">Oprema za transport u objektu i unutar kruga objekta uključujući liftove, manipulaciju i skladištenje mlijeka i mliječnih proizvoda </t>
  </si>
  <si>
    <t xml:space="preserve">Oprema za nadzor, mjerenje i vođenje proizvodnog i skladišnog procesa </t>
  </si>
  <si>
    <t xml:space="preserve">Oprema za filtriranje i pročišćavanje vode do zdravstveno ispravne vode (uključujući kemijsku i bakteriološku pripremu), akumulaciju i razvođenje tople i hladne (ledene) vode </t>
  </si>
  <si>
    <t>Oprema za osiguravanje posebnih mikroklimatskih uvjeta u proizvodnim i/ili skladišnim prostorijama (uključujući opremu za klimatizaciju prostorija - hlađenje/grijanje, sušenje/vlaženje zraka)</t>
  </si>
  <si>
    <t>Oprema za detekciju metala i/ili drugih fizikalnih opasnosti</t>
  </si>
  <si>
    <t>Oprema za pranje i higijensko sušenje ruku u pogonu i sanitarnim čvorovima (uključujući i tuševe), oprema za garderobne prostorije, te  oprema za čišćenje, pranje i dezinfekciju odjeće i obuće</t>
  </si>
  <si>
    <t>Oprema za fizikalnu, kemijsku i biološku obradu otpadnih voda, oprema za sprečavanje onečišćenja zraka i rekuperaciju otapala</t>
  </si>
  <si>
    <t>Oprema za zbrinjavanje i transport primarne, sekundarne i tercijarne ambalaže i otpada</t>
  </si>
  <si>
    <t>Oprema za sigurnosne i vatrodojavne sustave</t>
  </si>
  <si>
    <t>4.2.1.a.ii.</t>
  </si>
  <si>
    <t>Objekata za klanje, rasijecanje, hlađenje, preradu (mesa i jaja) i pripadajuće skladištenje s pripadajućom unutarnjom i vanjskom infrastrukturom</t>
  </si>
  <si>
    <t>objekata za klanje i rasijecanje s pripadajućom unutarnjom i vanjskom infrastrukturom, a koji uključuju prostorije ili prostore za: prihvat i privremeni smještaj životinja za klanje (natkriven); manipulaciju sirovina - živih životinja (kolne vage); smještaj bolesnih ili na oboljenje sumnjivih ili ozlijeđenih životinja; pranje i dezinfekciju sredstava za prijevoz živih životinja; sputavanje, omamljivanje i klanje životinja; obavljanje proizvodnog procesa; evisceraciju i daljnju obradu uključujući dodavanje začina cijelim trupovima peradi; skladištenje dodataka (sol, šećer, začini i sl.) i aditiva; rasijecanje i otkoštavanje mesa; pražnjenje i čišćenje želudaca i crijeva; hladno skladištenje zadržanog mesa; skladištenje mesa koje je proglašeno neprikladnim za prehranu ljudi; hlađenje i smrzavanje mesa; laboratorije; rasijecanje, konfekcioniranje i pakiranje mesa; pakiranje jestivih nusproizvoda, otpremu mesa; skladištenje gnoja ili sadržaja probavnog trakta; odvojeno skladištenje zapakiranog i nezapakiranog mesa; lift za transport repromaterijala, zapakiranog i nezapakiranog mesa; hladnjača; uskladištenje nusproizvoda životinjskog podrijetla koji nisu za prehranu ljudi; skladištenje materijala za pakiranje; skladištenje rezervnih dijelova, manipulativne prostorije i hodnici; upravne i uredske prostorije; skladištenje opreme i sredstava za čišćenje, pranje i sanitaciju; smještaj centralnih jedinica za sanitaciju (CIP, pjenomat i sl.); smještaj strojeva i opreme za pranje povratne, manipulativne plastične ambalaže (lodne, nosiljke), garderobe i sanitarne čvorove; parkiralište ili spremište gospodarskih vozila; potrebe veterinarske službe; unutarnja mreža putova;  instalaciju sustava za filtriranje i pročišćavanje vode do zdravstveno ispravne vode (bunarska voda); rashladnog sustava, opreme za instalaciju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</si>
  <si>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objekata za proizvodnju mljevenog mesa, mesnih pripravaka, strojno otkoštenog mesa, prihvat, čuvanje i/ili rasijecanje mesa i preradu mesa i jaja s pripadajućom unutarnjom i vanjskom infrastrukturom, a koji uključuju prostorije ili prostore za: prihvat mesa s mogućnošću hlađenja i skladištenja do početka prerade; toplinsku obradu; preradu u gotov proizvod ili poluproizvod; salamurenje i/ili soljenje proizvoda; predzrenje proizvoda; zrenje proizvoda; dimljenje proizvoda; sušenje proizvoda; skladištenje dodataka (šećer, sol, začini i sl.) i aditiva; hlađenje i uskladištenje gotovih proizvoda; rezanje, konfekcioniranje i pakiranje gotovih proizvoda; skladištenje materijala za pakiranje; lift za transport repromaterijala, gotovih proizvoda ili poluproizvoda; laboratorij; manipulativne prostorije i hodnici; upravne i uredske prostorije; skladištenje opreme i sredstava za čišćenje, pranje i sanitaciju; smještaj centralnih jedinica za sanitaciju (CIP, pjenomat i sl.); smještaj strojeva i opreme za pranje povratne, manipulativne plastične ambalaže (lodne, nosiljke) garderobe i sanitarne čvorove; otpremu, prodaju i promidžbu gotovih proizvoda i kušanje ; pripremu proizvoda za promidžbu; sanitarni čvorovi za kupce i goste; prikupljanje i uskladištenje nusproizvoda životinjskog podrijetla koji nisu za prehranu ljudi; čišćenje i dezinfekciju prijevoznih sredstava; zbrinjavanje i skladištenje primarne, sekundarne i tercijarne ambalaže i otpada;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</si>
  <si>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objekata za skladištenje hrane životinjskog podrijetla u uvjetima kontrolirane temperature i/ili prepakiravanje hrane životinjskog podrijetla; prostori za prijem i čuvanje hrane, prostori za konfekcioniranje i pakiranje, prostori za skladištenje materijala za pakiranje, prostori za skladištenje pribora, skladištenje opreme i sredstava za čišćenje, pranje i sanitaciju; smještaj centralnih jedinica za sanitaciju (CIP, pjenomat i sl.); smještaj strojeva i opreme za pranje povratne, manipulativne plastične ambalaže (lodne, nosiljke), upravne i uredske prostorije; prostori za odvojeno skladištenje nusproizvoda životinjskog podrijetla koji nisu za prehranu ljudi; prostori za otpremu proizvoda; garderobni prostori, sanitarni čvorovi,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</si>
  <si>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pokretne klaonice</t>
  </si>
  <si>
    <t>Oprema za istovar životinja i istovarna rampa uključujući mjernu opremu za kvantitativno i kvalitativno zaprimanje peradi – automatska depaletizacije gajbi, kontejnera, transport pomoću konvejera, bruto-tara, automatsko brojanje komada zaprimljene peradi, paletizacija.</t>
  </si>
  <si>
    <t>Oprema za prihvat, privremeni smještaj , hranidbu i napajanje životinja na depou, čišćenje, pranje i dezinfekciju depoa</t>
  </si>
  <si>
    <t>Oprema za pomoć pri usmjeravanju životinja tijekom njihovog premještanja u klaonici</t>
  </si>
  <si>
    <t>Oprema za čišćenje, pranje i dezinfekciju sredstava za prijevoz živih životinja</t>
  </si>
  <si>
    <t xml:space="preserve">Oprema za sputavanje, omamljivanje i iskrvarenje životinja </t>
  </si>
  <si>
    <t>Oprema za prihvat sirovina</t>
  </si>
  <si>
    <t>Oprema/sustav (konstrukcije, uređaji) za transport trupova i dijelova trupa, iznutrica jestivih i nejestivih nusproizvoda sa automatskim prevješavanjem trupova i pripadajućom mjernom opremom za kvantitativno i kvalitativno zaprimanje i sortiranje</t>
  </si>
  <si>
    <t>Oprema za klaoničku obradu trupova nakon iskrvarenja</t>
  </si>
  <si>
    <t>Uređaji za mjerenje udjela mišićnog tkiva u trupovima</t>
  </si>
  <si>
    <t xml:space="preserve">Oprema za centre za skupljanje otpada životinjskog podrijetla </t>
  </si>
  <si>
    <t>Oprema za obradu i pakiranje jestivih nusproizvoda</t>
  </si>
  <si>
    <t>Oprema za pražnjenje i čišćenje, transport i hlađenje želudaca, mjehura i crijeva</t>
  </si>
  <si>
    <t>Oprema za izradu primarnog pakiranja (podlošci)</t>
  </si>
  <si>
    <t>Oprema za formiranje i izradu transportnih pakiranja (izrada i ljepilica kutija, formiranje kašeta)</t>
  </si>
  <si>
    <t>Oprema za automatsko ulaganje proizvoda u transportno pakiranje s paletizacijom</t>
  </si>
  <si>
    <t>Oprema koja omogućava produženje roka trajanja mesa, usitnjenog mesa, strojno otkoštenog mesa, i proizvoda od mesa prije i nakon pakiranja (ozon UV, lampe, repasterizacija, ionizacija, HPP, pasterizacija/sterilizacija</t>
  </si>
  <si>
    <t>Oprema za rasijecanje, preradu, pakiranje, vaganje i označavanje</t>
  </si>
  <si>
    <t>Uređaji za hlađenje pilećih trupova i jestivih iznutrica nakon klanja (hlađenje u struji zraka ili „spin chilleri")</t>
  </si>
  <si>
    <t>Oprema za obradu i skladištenje masnoća</t>
  </si>
  <si>
    <t>Oprema za hlađenje i/ili zamrzavanje sirovine i gotovih proizvoda, uključujući i mjerne uređaje</t>
  </si>
  <si>
    <t xml:space="preserve">Oprema za uzorkovanje, prihvat, hlađenje, proizvodnju, preradu, punjenje, konfekcioniranje, narezivanje, vaganje, označavanje (etiketiranje) i pakiranje, paletizaciju mesa,  </t>
  </si>
  <si>
    <t>Oprema za obradu mesa, mesnih pripravaka strojno otkoštenog mesa, mljevenog mesa i proizvoda od mesa mikrovalovima</t>
  </si>
  <si>
    <t>Oprema za manipulaciju, transport i čuvanje gotovih proizvoda uključujući i gospodarska vozila s rashladnim uređajima, rashladne vitrine i hladnjake.</t>
  </si>
  <si>
    <t>Oprema za interne veterinarske preglede (vlasništvo pogona, sastavni dio projekta)</t>
  </si>
  <si>
    <t>Oprema za nadzor, mjerenje i vođenje proizvodnog i skladišnog procesa</t>
  </si>
  <si>
    <t>Oprema za čišćenje, pranje i dezinfekciju (sterilizaciju) objekata, opreme, interne i povratne vanjske  transportne ambalaže, alata, uređaja i strojeva, garderoba i sanitarnih čvorova s odgovarajućim mjernim uređajima</t>
  </si>
  <si>
    <t xml:space="preserve">Oprema za osiguravanje posebnih mikroklimatskih uvjeta u proizvodnim i/ili skladišnim prostorijama </t>
  </si>
  <si>
    <t>4.2.1.a.iii.</t>
  </si>
  <si>
    <t>centara za skupljanje nusproizvoda životinjskog podrijetla koji nisu za prehranu ljudi i otpada s unutarnjom mrežom putova; prostora za instalaciju opreme za ventilaciju, klimatizaciju (hlađenje i grijanje); popratnih energetskih objekata; vodovodne, (uključujući bunare) plinske, električne (uključujući agregate) i kanalizacijske mreže, uključujući građevine za obradu otpadnih voda i sprječavanje onečišćenja zraka</t>
  </si>
  <si>
    <t xml:space="preserve">Opremanje </t>
  </si>
  <si>
    <t>Oprema za zbrinjavanje i transport nusproizvoda životinjskog podrijetla koji nisu za prehranu ljudi</t>
  </si>
  <si>
    <t>Oprema za sakupljanje, prihvat, čuvanje (hladno skladištenje), uklanjanje, preradu i transport  nusproizvoda životinjskog podrijetla koji nisu za prehranu ljudi i klaoničkog otpada</t>
  </si>
  <si>
    <t>4.2.1.a.iv.</t>
  </si>
  <si>
    <t>Objekata za preradu voća, povrća, grožđa (osim za proizvodnju vina), aromatičnog, začinskog i ljekovitog bilja, cvijeća i gljiva s pripadajućom unutarnjom i vanjskom infrastrukturom uključujući preradu ostataka iz proizvodnje</t>
  </si>
  <si>
    <t>objekata za preradu kao i preradu ostataka iz proizvodnje koji uključuju prostorije/prostore za: čuvanje sirovina do prerade s mogućnošću hlađenja uključujući ULO hladnjače, prihvat, pranje/čišćenje, sortiranje i obradu sirovine; preradu, konzerviranje, sušenje, zamrzavanje, fermentiranje i ukiseljavanje voća, povrća, grožđa (osim za vino), aromatičnog, začinskog i ostalog bilja, cvijeća i gljiva; termičku obradu; rezanje, konfekcioniranje, označavanje (etiketiranje) i pakiranje gotovih proizvoda; skladištenje materijala za pakiranje; skladištenje dodataka (sol, šećer, začini i sl.) i aditiva; pripremu otopina (šećera, soli, kiselina i sl.) hlađenje i skladištenje gotovih proizvoda; lift za transport repromaterijala, gotovih proizvoda ili poluproizvoda; laboratorij; manipulativne prostorije i hodnici; upravne i uredske prostorije; skladištenje opreme i sredstava za čišćenje, pranje i sanitaciju; smještaj centralnih jedinica za sanitaciju (CIP, pjenomat i sl.); garderobe i sanitarne čvorove; otpremu, prodaju i promidžbu gotovih proizvoda i kušanje ;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</si>
  <si>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Oprema za prihvat sirovine</t>
  </si>
  <si>
    <t>Oprema za sušenje i/ili pranje, čišćenje i sortiranje</t>
  </si>
  <si>
    <t>Oprema i uređaji za preradu, punjenje, vaganje, konfekcioniranje, pakiranje, označavanje, privremenu pohranu i skladištenje</t>
  </si>
  <si>
    <t>Oprema za termičku obradu, sterilizaciju/pasterizaciju i sušenje</t>
  </si>
  <si>
    <t>Oprema i uređaji za hlađenje i zamrzavanje, uključujući liofilizatore</t>
  </si>
  <si>
    <t>Oprema i uređaji za pogone za grijanje</t>
  </si>
  <si>
    <t>Oprema za umjetno prozračivanje, klimatizaciju, hlađenje i grijanje objekta za preradu i skladištenje</t>
  </si>
  <si>
    <t>Oprema za detekciju stakla i metala i/ili drugih fizikalnih opasnosti</t>
  </si>
  <si>
    <t>Oprema za transport sirovina i poluproizvoda (palete, boks palete, plastični kontejneri i sl.)</t>
  </si>
  <si>
    <t>Oprema i uređaji za tretiranje otpada i otpadnih voda</t>
  </si>
  <si>
    <t>Oprema za tehnološku obradu, pakiranje, označavanje i transport sekundarnih organskih sirovina (ekstrakcija, kompostiranje, peletiranje i sl.)</t>
  </si>
  <si>
    <t>Oprema za pranje i higijensko sušenje ruku u objektu i sanitarnim čvorovima (uključujući i tuševe), oprema za garderobne prostorije, te oprema za čišćenje, pranje i dezinfekciju odjeće i obuće</t>
  </si>
  <si>
    <t xml:space="preserve">Oprema za skladištenje sirovine i gotovih proizvoda </t>
  </si>
  <si>
    <t>Software za praćenje tijeka sirovine (sljedljivost)</t>
  </si>
  <si>
    <t>Računalna oprema uključujući pripadajući software</t>
  </si>
  <si>
    <t>Oprema za čišćenje, pranje i dezinfekciju, uključujući i sterilizaciju objekata, opreme, alata, uređaja i strojeva, garderoba i sanitarnih čvorova (uključujući mjerne uređaje)</t>
  </si>
  <si>
    <t>Oprema za proizvodnja vina od voća (od prijema do punjenja vina u boce i etiketiranja vina u podrumu)</t>
  </si>
  <si>
    <t>Oprema za regulaciju temperature (rashlađivanje prostora, hladne sobe) trošak nabave i montaže rashladnih uređaja, trošak izmjene/izgradnje izolacija/ventilacije</t>
  </si>
  <si>
    <t>Infrastruktura podruma (cjevovodi, cijevi, razne mreže (kisik, dušik, voda, SO2)</t>
  </si>
  <si>
    <t>4.2.1.a.v.</t>
  </si>
  <si>
    <t>Objekata za preradu maslina, komine masline s pripadajućom unutarnjom i vanjskom infrastrukturom</t>
  </si>
  <si>
    <t xml:space="preserve">objekata za preradu koji uključuju prostorije/prostore za: čuvanje sirovina do prerade s mogućnošću hlađenja, prihvat sirovine, pranje/čišćenje, sortiranje, obradu, prešanje ili centrifugalnu ekstrakciju, preradu maslina u ulje; taloženje, skladištenje maslinovog ulja u spremnicima, pročišćavanje (filtriranje); punjenje;  skladištenje materijala za pakiranje, skladištenje gotovih proizvoda, laboratorij; označavanje (etiketiranje) i pakiranje;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postrojenja za obradu otpadnih voda i sprječavanje onečišćenja zraka, za službu tehničkog održavanja, prostora za privremeno odlaganje otpada </t>
  </si>
  <si>
    <t>Oprema i uređaji za prihvat i čuvanje maslina do prerade</t>
  </si>
  <si>
    <t>Oprema i uređaji za preradu maslina u ulje</t>
  </si>
  <si>
    <t>Oprema i uređaji za pročišćavanje maslinovog ulja</t>
  </si>
  <si>
    <t>Spremnici za taloženje i skladištenje maslinovog ulja (uključujući skladištenje u inertnoj atmosferi)</t>
  </si>
  <si>
    <t>Linije za punjenje maslinovoga ulja uz pripadajuću opremu (uključujući opremu i uređaje za pranje i dezinficiranje boca)</t>
  </si>
  <si>
    <t>Cjevovodi i armature</t>
  </si>
  <si>
    <t>Oprema i uređaji za označavanje (etiketiranje), pakiranje, privremenu pohranu i skladištenje</t>
  </si>
  <si>
    <t>Oprema za transport u krugu objekta sukladno zahtjevima projekta (viličari, palete za boce, kontejneri)</t>
  </si>
  <si>
    <t>Oprema za trženje maslinovog ulja i transport gotovih proizvoda</t>
  </si>
  <si>
    <t>Oprema za pranje i higijensko sušenje ruku u objektu i sanitarnim čvorovima (uključujući i tuševe), oprema za garderobne prostorije, te oprema za čišćenje, pranje i dezinfekciju objekta i opreme</t>
  </si>
  <si>
    <t>Oprema za klimatizaciju, grijanje i ventilaciju objekata za preradu i skladištenje</t>
  </si>
  <si>
    <t xml:space="preserve">Oprema za zbrinjavanje i transport primarne, sekundarne i tercijarne ambalaže i otpada </t>
  </si>
  <si>
    <t>Sušionik</t>
  </si>
  <si>
    <t>Uređaj za određivanje dušika</t>
  </si>
  <si>
    <t>Uređaj za određivanje ukupnog ugljika</t>
  </si>
  <si>
    <t>Mufolna peć</t>
  </si>
  <si>
    <t>Termometar</t>
  </si>
  <si>
    <t>Utovarivač</t>
  </si>
  <si>
    <t>Prevrtač kompostne hrpe (windrow turner)</t>
  </si>
  <si>
    <t>Uređaj za peletiranje</t>
  </si>
  <si>
    <t>Spremnici za prikupljanje i odvoz komine do kompostišta</t>
  </si>
  <si>
    <t>4.2.1.a.vi.</t>
  </si>
  <si>
    <t>Objekata za preradu žitarica, uljarica i industrijskog bilja te njihovih ostataka s pripadajućom unutarnjom i vanjskom infrastrukturom</t>
  </si>
  <si>
    <t>Oprema za obradu otpadnih voda i sprječavanje onečišćenja zraka</t>
  </si>
  <si>
    <t>Oprema za prihvat i manipulaciju sirovina (horizontalni i vertikalni transporteri zrna, vage za kamione, protočne vage za zrno)</t>
  </si>
  <si>
    <t>Mlinska postrojenja (čekićari, mlinovi, sita, vage, pakirnice brašna i sl.)</t>
  </si>
  <si>
    <t>Postrojenja za preradu žitarica, uljarica i industrijskog bilja u hranu za životinje (šrot, posije, uljane pogače i sačme i sl.)</t>
  </si>
  <si>
    <t>Oprema za manipulaciju, transport, skladištenje i prodaju hrane i hrane za životinje</t>
  </si>
  <si>
    <t xml:space="preserve">Oprema i uređaji za preradu, punjenje; konfekcioniranje, vaganje, pakiranje,  označavanje (etiketiranje), privremenu pohranu i skladištenje, </t>
  </si>
  <si>
    <t>Oprema i uređaji za preradu, punjenje; konfekcioniranje, vaganje, pakiranje,  označavanje (etiketiranje), privremenu pohranu i skladištenje uljarica, žitarica, grahorica i ostalih zrnatih kultura</t>
  </si>
  <si>
    <t>Oprema i uređaji za ljuštenje, meljavu, kondicioniranje, prešanje i ekstrakciju uljarica</t>
  </si>
  <si>
    <t>Oprema i uređaji za pročišćavanje ulja</t>
  </si>
  <si>
    <t>Oprema i uređaji za hlađenje i zamrzavanje</t>
  </si>
  <si>
    <t>Linije za punjenje ulja, brašna i sl. uz pripadajuću opremu (uključujući opremu i uređaje za pranje i dezinficiranje boca)</t>
  </si>
  <si>
    <t>Oprema i uređaji za preradu ulja u biljne masnoće (proizvodnja margarina i biljne mrsi), njihovo punjenje; konfekcioniranje, vaganje, pakiranje,  označavanje (etiketiranje), privremenu pohranu i skladištenje</t>
  </si>
  <si>
    <t xml:space="preserve">Oprema za transport u krugu objekta sukladno zahtjevima projekta (viličari, palete za boce, kontejneri i dr.)  </t>
  </si>
  <si>
    <t>Oprema za čišćenje, pretpranje, pranje i dezinfekciju, uključujući i sterilizaciju objekata, opreme, alata, uređaja i strojeva, garderoba i sanitarnih čvorova (uključujući mjerne uređaje)</t>
  </si>
  <si>
    <t>4.2.1.a.vii.</t>
  </si>
  <si>
    <t>Objekata za preradu, punjenje i pakiranje  pčelinjih proizvoda s pripadajućom unutarnjom i vanjskom infrastrukturom</t>
  </si>
  <si>
    <t xml:space="preserve">objekata za obradu, preradu i punjenje meda i pčelinjih proizvoda koji uključuju prostorije/prostore za: čuvanje sirovina do obrade i punjenje, prihvat sirovine, sortiranje, obradu, sušenje, dekristalizaciju, hlađenje, pročišćavanje (filtriranje); punjenje;  skladištenje materijala za pakiranje,  dodataka gotovim proizvodima i poluproizvodima, skladištenje gotovih proizvoda, laboratorij; označavanje (etiketiranje) i pakiranje;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pakiranje proizvoda nastalih obradom, preradom i punjenjem;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postrojenja za obradu otpadnih voda i sprječavanje onečišćenja zraka </t>
  </si>
  <si>
    <t>Oprema i uređaji za prihvat i čuvanje meda i pčelinjih proizvoda, prerade i punjenja</t>
  </si>
  <si>
    <t>Oprema i uređaji za pročišćavanje i dekristalizaciju meda te pohranu na odgovarajuću temperaturu pčelinjih proizvoda</t>
  </si>
  <si>
    <t>Linije za punjenje meda i pčelinjih proizvoda uz pripadajuću opremu (uključujući opremu i uređaje za pranje i dezinficiranje boca)</t>
  </si>
  <si>
    <t>Linije za vrcanje meda</t>
  </si>
  <si>
    <t>Mobilne vrcaone (kontenjeri)</t>
  </si>
  <si>
    <t>Oprema za transport u krugu objekta sukladno zahtjevima projekta  (palete za boce, kontejneri)</t>
  </si>
  <si>
    <t>Oprema za trženje meda i pčelinjih proizvoda</t>
  </si>
  <si>
    <t>Oprema za klimatizaciju, grijanje i ventilaciju objekata za obradu,preradu, punjenje i skladištenje</t>
  </si>
  <si>
    <t>Dekristalizator za med</t>
  </si>
  <si>
    <t>Sušionik za pelud</t>
  </si>
  <si>
    <t>Liofilizator</t>
  </si>
  <si>
    <t>Miješalica za homogenizaciju meda</t>
  </si>
  <si>
    <t>Oprema za organoleptičku analizu meda i ostalih pčelinjih proizvoda</t>
  </si>
  <si>
    <t>4.2.1.a.viii.</t>
  </si>
  <si>
    <t>4.2.1.a.ix.</t>
  </si>
  <si>
    <t>Ostalih gospodarskih objekata, upravnih prostorija s pripadajućim sadržajima, opremom i infrastrukturom koji su u funkciji  djelatnosti prerade</t>
  </si>
  <si>
    <t xml:space="preserve">ostalih gospodarskih objekata, upravnih prostorija s pripadajućim sadržajima </t>
  </si>
  <si>
    <t>4.2.1.a.x.</t>
  </si>
  <si>
    <t xml:space="preserve">Objekata za prodaju i prezentaciju vlastitih poljoprivrednih proizvoda </t>
  </si>
  <si>
    <t>Mljekomat, sokomat i ostali automati za prezentaciju poljoprivrednih proizvoda iz Priloga I Ugovoru.</t>
  </si>
  <si>
    <t xml:space="preserve">Vage, fiskalne blagajne, kolica za transport proizvoda i dr. </t>
  </si>
  <si>
    <t>4.2.1.a.xi.</t>
  </si>
  <si>
    <t>Objekata za obradu otpadnih voda u preradi i trženju, filtriranje zraka i rashladne sustave s pripadajućom unutarnjom i vanjskom infrastrukturom</t>
  </si>
  <si>
    <t>postrojenja za obradu otpadnih voda i sprječavanje onečišćenja zraka</t>
  </si>
  <si>
    <t>4.2.1.a.xii.</t>
  </si>
  <si>
    <t>Laboratorijska oprema za internu uporabu</t>
  </si>
  <si>
    <t>Termostat</t>
  </si>
  <si>
    <t>Oprema za kemijsku analizu  (maslinovo ulje)</t>
  </si>
  <si>
    <t>Uređaj za destilaciju vode</t>
  </si>
  <si>
    <t>Sušionik-sterilizator</t>
  </si>
  <si>
    <t>Vage tehničke i analitičke</t>
  </si>
  <si>
    <t>Hladnjak za uzorke</t>
  </si>
  <si>
    <t>Magnetska miješalica</t>
  </si>
  <si>
    <t>Centrifuga</t>
  </si>
  <si>
    <t>Vakuum uparivač s manostatom</t>
  </si>
  <si>
    <t>Plinski kromatograf (FID, ECD i PFD detektori)</t>
  </si>
  <si>
    <t>Uređaj za tekućinsku kromatografiju</t>
  </si>
  <si>
    <t>Grijači za organoleptičku analizu maslinovog ulja sa 6 grijaćih mjesta</t>
  </si>
  <si>
    <t>Laboratorijska oprema za ispitivanje kvalitete mlijeka i proizvoda od mlijeka</t>
  </si>
  <si>
    <t>Laboratorijska oprema za ispitivanje kvalitete mesa, jaja i proizvoda</t>
  </si>
  <si>
    <t>Laboratorijska oprema za ispitivanje kvalitete voća, povrća, aromatičnog, začinskog i ostalog bilja, cvijeća i gljiva</t>
  </si>
  <si>
    <t>Laboratorijska oprema za ispitivanje kvalitete žitarica, uljarica, industrijskog bilja i gotovih proizvoda</t>
  </si>
  <si>
    <t>Laboratorijska oprema za ispitivanje kvalitete meda i prerađevina</t>
  </si>
  <si>
    <t>4.2.1.b.</t>
  </si>
  <si>
    <t xml:space="preserve">Kupnja gospodarskih vozila, poljoprivrednih strojeva i opreme </t>
  </si>
  <si>
    <t xml:space="preserve">Vozila i pripadajuća oprema za transport živih životinja do klaonice </t>
  </si>
  <si>
    <t>Specijalna vozila za transport sirovog mlijeka s odgovarajućom opremom (mjerni uređaji, usisne crpke, uređaj za uzorkovanje, uređaj za hlađenje uzoraka, oprema za pranje i dezinfekciju mjerno usisnog sustava i cisterne, termo izolirane komore cisterne od nehrđajućeg čelika</t>
  </si>
  <si>
    <t xml:space="preserve">Kupnja gospodarskih vozila i vozila s rashladnim uređajem za transport gotovih proizvoda ili ugradnja rashladnih uređaja </t>
  </si>
  <si>
    <t>Oprema za manipulaciju i transport gotovih proizvoda uključujući i gospodarska vozila s rashladnim uređajima</t>
  </si>
  <si>
    <t>Oprema za prijevoz živih životinja unutar klaonice</t>
  </si>
  <si>
    <t xml:space="preserve">Oprema za transport u objektu i unutar kruga objekta </t>
  </si>
  <si>
    <t>Rashladna vozila za transport gotovih proizvoda</t>
  </si>
  <si>
    <t>4.2.1. c.</t>
  </si>
  <si>
    <t>4.2.1.d.</t>
  </si>
  <si>
    <t>ZOZO - Zakon o zaštiti okoliša (NN, br. 80/13, 153/13, 78/15)</t>
  </si>
  <si>
    <t>ZZP - Zakon o zaštiti prirode (NN, br. 80/13)</t>
  </si>
  <si>
    <t>Uredba - Uredba o procjeni utjecaja zahvata na okoliš (NN, br. 61/14, 3/17)</t>
  </si>
  <si>
    <t>OPEM - Pravilnik o ocjeni prihvatljivosti za ekološku mrežu (NN, br. 146/2014)</t>
  </si>
  <si>
    <t>Nema obveze ishođenja akta nadležnog tijela za zaštitu okoliša</t>
  </si>
  <si>
    <t xml:space="preserve">Napomene: </t>
  </si>
  <si>
    <t xml:space="preserve"> - Za zahvate za koje se prema Uredbi provodi postupak ocjene o potrebi procjene utjecaja na okoliš Prethodna ocjena prihvatljivosti za ekološku mrežu provodi se u okviru toga postupka</t>
  </si>
  <si>
    <t xml:space="preserve"> - Obveze koje proizlaze iz ZOZO, Uredbe i ZZP odnose samo na građenje novih objekata ili izmjenu postojećih kojima se povećava kapacitet</t>
  </si>
  <si>
    <t>Lista dozvoljenih radova vezano uz građenje</t>
  </si>
  <si>
    <t>A. GRAĐEVINSKI RADOVI</t>
  </si>
  <si>
    <t>1. Pripremni radovi</t>
  </si>
  <si>
    <t>2. Rušenja i demontaže</t>
  </si>
  <si>
    <t>3. Zemljani radovi</t>
  </si>
  <si>
    <t>4. Betonski radovi</t>
  </si>
  <si>
    <t xml:space="preserve">5. Armirano-betonski radovi i armirački radovi </t>
  </si>
  <si>
    <t>6. Montažerski radovi</t>
  </si>
  <si>
    <t>7.Tesarski radovi</t>
  </si>
  <si>
    <t>8. Zidarski radovi</t>
  </si>
  <si>
    <t>9. Čelična konstrukcija</t>
  </si>
  <si>
    <t>10. Izolaterski radovi</t>
  </si>
  <si>
    <t>11. Krovopokrivački radovi</t>
  </si>
  <si>
    <t>B. OBRTNIČKI RADOVI</t>
  </si>
  <si>
    <t>1. Limarski radovi</t>
  </si>
  <si>
    <t>2. Stolarski radovi</t>
  </si>
  <si>
    <t>3. Bravarski radovi</t>
  </si>
  <si>
    <t>4. Staklarski radovi</t>
  </si>
  <si>
    <t>5. Gips-kartonski radovi</t>
  </si>
  <si>
    <t>6. Podne i zidne obloge</t>
  </si>
  <si>
    <t>7. Kamenarski radovi</t>
  </si>
  <si>
    <t>8. Keramičarski radovi</t>
  </si>
  <si>
    <t>9. Parketarski radovi</t>
  </si>
  <si>
    <t>10. Soboslikarsko-ličilački radovi</t>
  </si>
  <si>
    <t>11. Fasaderski radovi</t>
  </si>
  <si>
    <t>C. INSTALATERSKI RADOVI</t>
  </si>
  <si>
    <t>1. Elektroinstalacije</t>
  </si>
  <si>
    <t>2. Instalacije vodovoda i kanalizacije i zaštite od požara</t>
  </si>
  <si>
    <t>3. Sanitarna oprema</t>
  </si>
  <si>
    <t>4. Strojarske instalacije</t>
  </si>
  <si>
    <t>5. Instalacija plina, grijanja, hlađenja i ventilacije</t>
  </si>
  <si>
    <t>D. UREĐENJE OKOLIŠA I PRISTUPNIH PUTEVA</t>
  </si>
  <si>
    <t>1. Objekti za poslovanje s mlijekom i preradom mlijeka s pripadajućom opremom i unutarnjom i vanjskom infrastrukturom, uključujući rashladnu opremu za sirovo mlijeko</t>
  </si>
  <si>
    <t>2.  Objekti za klanje, rasijecanje, hlađenje, preradu (mesa i jaja) i pripadajuće skladištenje s pripadajućom unutarnjom i vanjskom infrastrukturom</t>
  </si>
  <si>
    <t>3. Centri (sabirališta) za sakupljanje i preradu otpada, ostataka iz poljoprivredne proizvodnje i nusproizvoda životinjskog podrijetla koji nisu za prehranu ljudi s pripadajućom unutarnjom i vanjskom infrastrukturom</t>
  </si>
  <si>
    <t>5. Objekti za preradu maslina, komine masline s pripadajućom unutarnjom i vanjskom infrastrukturom</t>
  </si>
  <si>
    <t>6. Objekti za preradu žitarica, uljarica i industrijskog bilja te njihovih ostataka s pripadajućom unutarnjom i vanjskom infrastrukturom</t>
  </si>
  <si>
    <t>7. Objekti za preradu, punjenje i pakiranje  pčelinjih proizvoda s pripadajućom unutarnjom i vanjskom infrastrukturom</t>
  </si>
  <si>
    <t xml:space="preserve">10. Objekti za prodaju i prezentaciju vlastitih poljoprivrednih proizvoda </t>
  </si>
  <si>
    <t xml:space="preserve">11. Objekti za obradu otpadnih voda u preradi i trženju, filtriranje zraka i rashladne sustave s pripadajućom unutarnjom i vanjskom infrastrukturom </t>
  </si>
  <si>
    <t xml:space="preserve">B)  Kupnja gospodarskih vozila, poljoprivrednih strojeva i opreme </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</si>
  <si>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Red C, ali ne veći od 2% iznosa iz reda J odnosno od 37.500,00 kuna</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</si>
  <si>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odnosno od 75.000,00 kuna</t>
    </r>
  </si>
  <si>
    <r>
      <t>IZNOS ULAGANJA U REKONSTRUKCIJU, MODERNIZACIJU I/ILI OPREMANJE POSTOJEĆE ULJARE</t>
    </r>
    <r>
      <rPr>
        <i/>
        <sz val="11"/>
        <color rgb="FFFF0000"/>
        <rFont val="Calibri"/>
        <family val="2"/>
        <charset val="238"/>
        <scheme val="minor"/>
      </rPr>
      <t xml:space="preserve">
</t>
    </r>
    <r>
      <rPr>
        <b/>
        <i/>
        <sz val="11"/>
        <color rgb="FFFF0000"/>
        <rFont val="Calibri"/>
        <family val="2"/>
        <charset val="238"/>
        <scheme val="minor"/>
      </rPr>
      <t xml:space="preserve">Pojašnjenje: </t>
    </r>
    <r>
      <rPr>
        <i/>
        <sz val="11"/>
        <color rgb="FFFF0000"/>
        <rFont val="Calibri"/>
        <family val="2"/>
        <charset val="238"/>
        <scheme val="minor"/>
      </rPr>
      <t>Zbrojiti sve troškove koji se odnose na rekonstrukciju, modernizaciju i/ili opremanje postojeće uljare</t>
    </r>
  </si>
  <si>
    <r>
      <t xml:space="preserve">POSTOTAK ULAGANJA U REKONSTRUKCIJU, MODERNIZACIJU I/ILI OPREMANJE POSTOJEĆE ULJARE
</t>
    </r>
    <r>
      <rPr>
        <b/>
        <i/>
        <sz val="11"/>
        <color rgb="FFFF0000"/>
        <rFont val="Calibri"/>
        <family val="2"/>
        <charset val="238"/>
        <scheme val="minor"/>
      </rPr>
      <t>Pojašnjenje:</t>
    </r>
    <r>
      <rPr>
        <i/>
        <sz val="11"/>
        <color rgb="FFFF0000"/>
        <rFont val="Calibri"/>
        <family val="2"/>
        <charset val="238"/>
        <scheme val="minor"/>
      </rPr>
      <t xml:space="preserve"> Red a / Red J * 100</t>
    </r>
  </si>
  <si>
    <r>
      <t xml:space="preserve">IZNOS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Zbrojiti sve troškove  koji se odnose na izgradnju i/ili opremanje novog objekta zaproizvodnju ulja</t>
    </r>
  </si>
  <si>
    <r>
      <t xml:space="preserve">POSTOTAK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Red c / Red J * 100</t>
    </r>
  </si>
  <si>
    <t>8. Objekti za preradu ostalih proizvoda navedenih u Prilogu I. Ugovoru s pripadajućom vanjskom i unutarnjom infrastrukturom</t>
  </si>
  <si>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</si>
  <si>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FAZA II   
"TABLICA TROŠKOVA I IZRAČUNA POTPORE" 
</t>
    </r>
    <r>
      <rPr>
        <i/>
        <sz val="14"/>
        <color theme="0" tint="-4.9989318521683403E-2"/>
        <rFont val="Calibri"/>
        <family val="2"/>
        <scheme val="minor"/>
      </rPr>
      <t>(AGENCIJA ZA PLAĆANJA - ZAHTJEV ZA POTPORU)</t>
    </r>
  </si>
  <si>
    <t xml:space="preserve">Građenje </t>
  </si>
  <si>
    <t>A) Ulaganje u građenje /rekonstrukciju i/ili opremanje:</t>
  </si>
  <si>
    <t>4. Objekti za preradu voća, povrća, grožđa (osim za proizvodnju vina), aromatičnog, začinskog i ljekovitog bilja, cvijeća i gljiva s pripadajućom unutarnjom i vanjskom infrastrukturom uključujući preradu ostataka iz proizvodnje</t>
  </si>
  <si>
    <t>12. Laboratoriji za vlastite potrebe nositelja projekta koji su u funkciji djelatnosti prerade</t>
  </si>
  <si>
    <t>C)  Prilagodba novouvedenim standardima sukladno članku 17. Uredbe (EU) 1305/2013</t>
  </si>
  <si>
    <t xml:space="preserve">5a. Opremanje za nepeltiranu i peletiranu kominu masline </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</si>
  <si>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</si>
  <si>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r>
      <t xml:space="preserve">UKUPAN IZNOS PROJEKTA 
</t>
    </r>
    <r>
      <rPr>
        <b/>
        <i/>
        <sz val="11"/>
        <color theme="1"/>
        <rFont val="Calibri"/>
        <family val="2"/>
        <charset val="238"/>
        <scheme val="minor"/>
      </rPr>
      <t>Pojašnjenje:</t>
    </r>
    <r>
      <rPr>
        <i/>
        <sz val="11"/>
        <color theme="1"/>
        <rFont val="Calibri"/>
        <family val="2"/>
        <scheme val="minor"/>
      </rPr>
      <t xml:space="preserve"> Zbroj iznosa iz redova A, B, C, D, E, F i G.
</t>
    </r>
    <r>
      <rPr>
        <i/>
        <sz val="11"/>
        <color rgb="FFFF0000"/>
        <rFont val="Calibri"/>
        <family val="2"/>
        <scheme val="minor"/>
      </rPr>
      <t>Projekt ne smije biti veći od 100.000 eura (bez PDV-a), neovisno ima li nositelj pravo na odbitak PDV-a ili ne.
Ako je projekt veći od 100.000 EUR tada nije prihvatljiv za sufinanciranje. Preračun u kune se vrši sukladno tečaju navedenom u redu F.</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</si>
  <si>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</si>
  <si>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t>Faza I - Odabrani LAG</t>
  </si>
  <si>
    <t>Faza II - Agencija za plaćanja</t>
  </si>
  <si>
    <t>Faza III - Agencija za plaćanja</t>
  </si>
  <si>
    <r>
      <t xml:space="preserve">Vrsta nabave </t>
    </r>
    <r>
      <rPr>
        <i/>
        <sz val="11"/>
        <rFont val="Calibri"/>
        <family val="2"/>
        <scheme val="minor"/>
      </rPr>
      <t>(Javna nabava, Jednostavna nabava, Nositelj projekta nije obveznik Javne nabave)</t>
    </r>
  </si>
  <si>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</si>
  <si>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Građenje objekata za proizvodnju proizvoda od mesa</t>
  </si>
  <si>
    <t xml:space="preserve">objekata za preradu ostalih proizvoda navedenih u Prilogu I. Ugovora s pripadajućom vanjskom i unutarnjom infrastrukturom </t>
  </si>
  <si>
    <t>objekata za prodaju i prezentaciju vlastitih proizvoda</t>
  </si>
  <si>
    <t>kupnja kioska, drvenih kućica, izložbenih vitrina, štandova ili drugih pokretnih objekata za prodaju vlastitih poljoprivrednih proizvoda (dodati)</t>
  </si>
  <si>
    <t>Laboratorija za vlastite potrebe nositelja projekta koji su u funkciji djelatnosti prerade</t>
  </si>
  <si>
    <t>Prilagodba novouvedenim standardima sukladno članku 17. Uredbe (EU) br. 1305/2013</t>
  </si>
  <si>
    <r>
      <t>9. Ostali gospodarski objek</t>
    </r>
    <r>
      <rPr>
        <b/>
        <sz val="11"/>
        <color rgb="FF000000"/>
        <rFont val="Calibri"/>
        <family val="2"/>
        <charset val="238"/>
        <scheme val="minor"/>
      </rPr>
      <t>ti, upravne prostorije s pripadajućim sadržajima, opremom i infrastrukturom koji su u funkciji  djelatnosti prerade</t>
    </r>
  </si>
  <si>
    <t xml:space="preserve">objekata za prodaju i prezentaciju vlastitih proizvoda </t>
  </si>
  <si>
    <t xml:space="preserve">ostali nespomenuti objekti </t>
  </si>
  <si>
    <t>ostala nespomenuta oprema</t>
  </si>
  <si>
    <t>ostali nespomenuti objekti</t>
  </si>
  <si>
    <t xml:space="preserve">Oprema i strojevi za čišćenje, pranje i dezinfekciju i higijensko sušenje ruku u pogonu i sanitarnim čvorovima (uključujući i tuševe), oprema za garderobne prostorije, te  oprema za čišćenje, pranje i dezinfekciju odjeće i obuće </t>
  </si>
  <si>
    <t xml:space="preserve">ostala nespomenuta oprema </t>
  </si>
  <si>
    <t>Centara (sabirališta) za sakupljanje i preradu otpada, ostataka iz poljoprivredne proizvodnje i nusproizvoda životinjskog podrijetla koji nisu za prehranu ljudi s pripadajućom unutarnjom i vanjskom infrastrukturom</t>
  </si>
  <si>
    <t>ostali nespomenuti centri</t>
  </si>
  <si>
    <r>
      <t xml:space="preserve">Oprema za  nepeltiranu i peletiranu kominu masline </t>
    </r>
    <r>
      <rPr>
        <sz val="8"/>
        <rFont val="Calibri"/>
        <family val="2"/>
        <scheme val="minor"/>
      </rPr>
      <t>(oprema za preradu sekundarnih organskih sirovina-komine masline za ishranu domaćih životinja)</t>
    </r>
  </si>
  <si>
    <t>objekata za preradu koji uključuju prostorije/prostore za: čuvanje sirovina do prerade s mogućnošću sušenja i/ili hlađenja, prihvat i skladištenje sirovine (podna i etažna skladišta i silosi), manipulaciju sirovina (usisni koševi, transportni lanci, elevatori kolne vage); sušenje sirovina (sušare); mljevenje sirovina; pranje/čišćenje, sortiranje; prešanje, ekstrakciju i preradu, označavanje (etiketiranje) i pakiranje; skladišta materijala za pakiranje, dodataka gotovim proizvodima i poluproizvodima, aditiva; skladišta gotovih proizvoda; laboratorij;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za službu tehničkog održavanja</t>
  </si>
  <si>
    <r>
      <t>Objekata za preradu ostalih proizvoda navedenih u</t>
    </r>
    <r>
      <rPr>
        <b/>
        <i/>
        <sz val="8"/>
        <rFont val="Calibri"/>
        <family val="2"/>
        <scheme val="minor"/>
      </rPr>
      <t xml:space="preserve"> </t>
    </r>
    <r>
      <rPr>
        <b/>
        <sz val="8"/>
        <rFont val="Calibri"/>
        <family val="2"/>
        <scheme val="minor"/>
      </rPr>
      <t>Prilogu I. Ugovoru s pripadajućom vanjskom i unutarnjom infrastrukturom</t>
    </r>
  </si>
  <si>
    <t>Oprema za obradu vode iz vlastitog izvora – bunara (dezinfekcija, omekšavanje, ultrafiltriranje, reerzna osmoza i dr. ) vode za piće, sanitarne i tehnološke vode.</t>
  </si>
  <si>
    <t>Oprema za hlađenje, grijanje (pripremu pare) i obradu (omekšavanje, ultrafiltriranje, reerzna osmoza i dr.) vode za piće, sanitarne i tehnološke potrebe</t>
  </si>
  <si>
    <r>
      <t>Kupnja zemljišta i objekata radi realizacije projekta do 10% vrijednosti ukupno prihvatljivih troškova projekta (bez općih troškova)</t>
    </r>
    <r>
      <rPr>
        <sz val="8"/>
        <rFont val="Calibri"/>
        <family val="2"/>
        <scheme val="minor"/>
      </rPr>
      <t xml:space="preserve"> </t>
    </r>
    <r>
      <rPr>
        <b/>
        <sz val="8"/>
        <rFont val="Calibri"/>
        <family val="2"/>
        <scheme val="minor"/>
      </rPr>
      <t>ako se ulaganje provodi sukladno važećim propisima kojima se uređuje gradnja, uz mogućnost kupnje prije podnošenja zahtjeva za potporu, ali ne prije 1. siječnja 2014. godine</t>
    </r>
  </si>
  <si>
    <t>6. Instalacija solarnih panela</t>
  </si>
  <si>
    <r>
      <t>NAJVIŠI IZNOS POTPORE
Pojašnjenje:
Najviši iznos potpore je 30.000 EUR.</t>
    </r>
    <r>
      <rPr>
        <sz val="11"/>
        <rFont val="Calibri"/>
        <family val="2"/>
        <scheme val="minor"/>
      </rPr>
      <t xml:space="preserve">
Pojašnjenje: Najviši iznos javne potpore po projektu ne može biti viši od gore navedenog iznosa. Preračun u kune se vrši sukladno tečaju navedenom u redu H.
 </t>
    </r>
  </si>
  <si>
    <r>
      <t>NAJNIŽI IZNOS  POTPORE 
Pojašnjenje:
N</t>
    </r>
    <r>
      <rPr>
        <b/>
        <sz val="11"/>
        <rFont val="Calibri Light"/>
        <family val="2"/>
        <scheme val="major"/>
      </rPr>
      <t>aj</t>
    </r>
    <r>
      <rPr>
        <b/>
        <sz val="11"/>
        <color theme="1"/>
        <rFont val="Calibri Light"/>
        <family val="2"/>
        <scheme val="major"/>
      </rPr>
      <t xml:space="preserve">niži iznos potpore ne može biti manji od 15.000 EUR </t>
    </r>
    <r>
      <rPr>
        <b/>
        <sz val="11"/>
        <color theme="1"/>
        <rFont val="Calibri"/>
        <family val="2"/>
        <charset val="238"/>
        <scheme val="minor"/>
      </rPr>
      <t xml:space="preserve">
 </t>
    </r>
    <r>
      <rPr>
        <sz val="11"/>
        <color theme="1"/>
        <rFont val="Calibri"/>
        <family val="2"/>
        <scheme val="minor"/>
      </rPr>
      <t>preračunati u kune sukladno tečaju iz reda H.</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</si>
  <si>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 xml:space="preserve">Podatak za potrebe utvrđivanja potencijalne financijske korekcije </t>
    </r>
  </si>
  <si>
    <r>
      <t xml:space="preserve">FAZA I  - "PLAN NABAVE"
</t>
    </r>
    <r>
      <rPr>
        <i/>
        <sz val="14"/>
        <color theme="0" tint="-4.9989318521683403E-2"/>
        <rFont val="Calibri"/>
        <family val="2"/>
        <scheme val="minor"/>
      </rPr>
      <t>LAG ZAGORA - PRIJAVA PROJEKTA
TO 1.1.2. "Povećanje dodane vrijednosti poljoprivrednim proizvodima" LRS LAG-a Zagora 2014-2020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</si>
</sst>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n&quot;"/>
    <numFmt numFmtId="165" formatCode="0_ ;\-0\ "/>
    <numFmt numFmtId="166" formatCode="#,##0.0000"/>
    <numFmt numFmtId="167" formatCode="0.0000"/>
  </numFmts>
  <fonts count="60" x14ac:knownFonts="1">
    <font>
      <sz val="11"/>
      <color theme="1"/>
      <name val="Calibri"/>
      <family val="2"/>
      <charset val="238"/>
      <scheme val="minor"/>
    </font>
    <font>
      <sz val="11"/>
      <color theme="1"/>
      <name val="Calibri"/>
      <family val="2"/>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sz val="9"/>
      <color indexed="81"/>
      <name val="Tahoma"/>
      <family val="2"/>
      <charset val="238"/>
    </font>
    <font>
      <b/>
      <sz val="9"/>
      <color indexed="81"/>
      <name val="Tahoma"/>
      <family val="2"/>
      <charset val="238"/>
    </font>
    <font>
      <i/>
      <sz val="11"/>
      <color theme="1"/>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sz val="11"/>
      <color theme="0" tint="-4.9989318521683403E-2"/>
      <name val="Calibri"/>
      <family val="2"/>
      <charset val="238"/>
      <scheme val="minor"/>
    </font>
    <font>
      <b/>
      <i/>
      <sz val="11"/>
      <name val="Calibri"/>
      <family val="2"/>
      <charset val="238"/>
      <scheme val="minor"/>
    </font>
    <font>
      <u/>
      <sz val="11"/>
      <color theme="10"/>
      <name val="Calibri"/>
      <family val="2"/>
      <charset val="238"/>
      <scheme val="minor"/>
    </font>
    <font>
      <sz val="22"/>
      <color theme="0" tint="-4.9989318521683403E-2"/>
      <name val="Calibri"/>
      <family val="2"/>
      <charset val="238"/>
      <scheme val="minor"/>
    </font>
    <font>
      <sz val="11"/>
      <color theme="0" tint="-4.9989318521683403E-2"/>
      <name val="Calibri"/>
      <family val="2"/>
      <charset val="238"/>
      <scheme val="minor"/>
    </font>
    <font>
      <sz val="10"/>
      <name val="Arial"/>
      <family val="2"/>
      <charset val="238"/>
    </font>
    <font>
      <sz val="10"/>
      <name val="Calibri"/>
      <family val="2"/>
      <charset val="238"/>
      <scheme val="minor"/>
    </font>
    <font>
      <sz val="11"/>
      <name val="Calibri"/>
      <family val="2"/>
      <charset val="238"/>
    </font>
    <font>
      <sz val="10"/>
      <color theme="1"/>
      <name val="Calibri"/>
      <family val="2"/>
      <charset val="238"/>
      <scheme val="minor"/>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b/>
      <sz val="8"/>
      <color theme="1"/>
      <name val="Calibri"/>
      <family val="2"/>
      <scheme val="minor"/>
    </font>
    <font>
      <sz val="8"/>
      <color theme="1"/>
      <name val="Calibri"/>
      <family val="2"/>
      <scheme val="minor"/>
    </font>
    <font>
      <b/>
      <i/>
      <sz val="8"/>
      <color theme="1"/>
      <name val="Calibri"/>
      <family val="2"/>
      <scheme val="minor"/>
    </font>
    <font>
      <sz val="14"/>
      <color theme="1"/>
      <name val="Calibri"/>
      <family val="2"/>
      <scheme val="minor"/>
    </font>
    <font>
      <sz val="11"/>
      <name val="Calibri"/>
      <family val="2"/>
      <scheme val="minor"/>
    </font>
    <font>
      <b/>
      <sz val="11"/>
      <name val="Calibri Light"/>
      <family val="2"/>
      <scheme val="major"/>
    </font>
    <font>
      <b/>
      <sz val="11"/>
      <color theme="1"/>
      <name val="Calibri Light"/>
      <family val="2"/>
      <scheme val="major"/>
    </font>
    <font>
      <b/>
      <sz val="11"/>
      <color rgb="FFFF0000"/>
      <name val="Calibri"/>
      <family val="2"/>
      <charset val="238"/>
      <scheme val="minor"/>
    </font>
    <font>
      <i/>
      <sz val="11"/>
      <color rgb="FFFF0000"/>
      <name val="Calibri"/>
      <family val="2"/>
      <charset val="238"/>
      <scheme val="minor"/>
    </font>
    <font>
      <b/>
      <i/>
      <sz val="11"/>
      <color rgb="FFFF0000"/>
      <name val="Calibri"/>
      <family val="2"/>
      <charset val="238"/>
      <scheme val="minor"/>
    </font>
    <font>
      <i/>
      <sz val="14"/>
      <color theme="0" tint="-4.9989318521683403E-2"/>
      <name val="Calibri"/>
      <family val="2"/>
      <scheme val="minor"/>
    </font>
    <font>
      <i/>
      <sz val="11"/>
      <color rgb="FFFF0000"/>
      <name val="Calibri"/>
      <family val="2"/>
      <scheme val="minor"/>
    </font>
    <font>
      <sz val="8"/>
      <name val="Calibri"/>
      <family val="2"/>
      <scheme val="minor"/>
    </font>
    <font>
      <b/>
      <sz val="8"/>
      <name val="Calibri"/>
      <family val="2"/>
      <scheme val="minor"/>
    </font>
    <font>
      <b/>
      <i/>
      <sz val="8"/>
      <name val="Calibri"/>
      <family val="2"/>
      <scheme val="minor"/>
    </font>
    <font>
      <i/>
      <sz val="8"/>
      <name val="Calibri"/>
      <family val="2"/>
      <scheme val="minor"/>
    </font>
  </fonts>
  <fills count="1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3366"/>
      </left>
      <right style="thick">
        <color rgb="FF003366"/>
      </right>
      <top style="thick">
        <color rgb="FF003366"/>
      </top>
      <bottom style="thick">
        <color rgb="FF003366"/>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s>
  <cellStyleXfs count="7">
    <xf numFmtId="0" fontId="0" fillId="0" borderId="0"/>
    <xf numFmtId="9" fontId="4" fillId="0" borderId="0" applyFont="0" applyFill="0" applyBorder="0" applyAlignment="0" applyProtection="0"/>
    <xf numFmtId="0" fontId="24" fillId="0" borderId="0" applyNumberFormat="0" applyFill="0" applyBorder="0" applyAlignment="0" applyProtection="0"/>
    <xf numFmtId="0" fontId="27" fillId="0" borderId="0"/>
    <xf numFmtId="0" fontId="4" fillId="0" borderId="0"/>
    <xf numFmtId="0" fontId="27" fillId="14" borderId="0"/>
    <xf numFmtId="0" fontId="27" fillId="3" borderId="0"/>
  </cellStyleXfs>
  <cellXfs count="357">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12" fillId="0" borderId="0" xfId="0" applyFont="1" applyAlignment="1" applyProtection="1">
      <alignment horizontal="center" vertical="center"/>
      <protection locked="0"/>
    </xf>
    <xf numFmtId="0" fontId="0" fillId="0" borderId="30" xfId="0" applyBorder="1" applyAlignment="1" applyProtection="1">
      <alignment horizontal="center"/>
      <protection locked="0"/>
    </xf>
    <xf numFmtId="0" fontId="0" fillId="3" borderId="30" xfId="0" applyFill="1" applyBorder="1" applyAlignment="1" applyProtection="1">
      <alignment horizontal="center"/>
      <protection locked="0"/>
    </xf>
    <xf numFmtId="4" fontId="0" fillId="3" borderId="30" xfId="0" applyNumberFormat="1" applyFill="1" applyBorder="1" applyAlignment="1" applyProtection="1">
      <alignment horizontal="center"/>
      <protection locked="0"/>
    </xf>
    <xf numFmtId="4" fontId="0" fillId="3" borderId="38" xfId="0" applyNumberFormat="1" applyFill="1" applyBorder="1" applyAlignment="1" applyProtection="1">
      <alignment horizontal="center"/>
      <protection locked="0"/>
    </xf>
    <xf numFmtId="0" fontId="0" fillId="3" borderId="30" xfId="0" applyFill="1" applyBorder="1" applyAlignment="1" applyProtection="1">
      <alignment horizontal="center" wrapText="1"/>
    </xf>
    <xf numFmtId="0" fontId="12" fillId="6" borderId="6" xfId="0" applyFont="1" applyFill="1" applyBorder="1" applyAlignment="1" applyProtection="1">
      <alignment horizontal="center" vertical="center"/>
      <protection locked="0"/>
    </xf>
    <xf numFmtId="0" fontId="0" fillId="6" borderId="14" xfId="0" applyFill="1" applyBorder="1" applyAlignment="1" applyProtection="1">
      <alignment horizontal="center"/>
    </xf>
    <xf numFmtId="0" fontId="0" fillId="6" borderId="14" xfId="0" applyFill="1" applyBorder="1" applyAlignment="1" applyProtection="1">
      <alignment horizontal="center" wrapText="1"/>
    </xf>
    <xf numFmtId="4" fontId="0" fillId="6" borderId="14" xfId="0" applyNumberFormat="1" applyFill="1" applyBorder="1" applyAlignment="1" applyProtection="1">
      <alignment horizontal="center"/>
    </xf>
    <xf numFmtId="4" fontId="0" fillId="6" borderId="29" xfId="0" applyNumberFormat="1" applyFill="1" applyBorder="1" applyAlignment="1" applyProtection="1">
      <alignment horizontal="center"/>
    </xf>
    <xf numFmtId="0" fontId="0" fillId="3" borderId="30" xfId="0" applyFill="1" applyBorder="1" applyAlignment="1" applyProtection="1">
      <alignment horizontal="center" wrapText="1"/>
      <protection locked="0"/>
    </xf>
    <xf numFmtId="0" fontId="12" fillId="6" borderId="28" xfId="0" applyFont="1" applyFill="1" applyBorder="1" applyAlignment="1" applyProtection="1">
      <alignment horizontal="center" vertical="center"/>
      <protection locked="0"/>
    </xf>
    <xf numFmtId="4" fontId="0" fillId="0" borderId="12" xfId="0" applyNumberFormat="1" applyBorder="1" applyAlignment="1" applyProtection="1">
      <alignment horizontal="center"/>
      <protection locked="0"/>
    </xf>
    <xf numFmtId="0" fontId="0" fillId="6" borderId="18" xfId="0" applyFill="1" applyBorder="1" applyAlignment="1" applyProtection="1">
      <alignment horizontal="center"/>
    </xf>
    <xf numFmtId="0" fontId="0" fillId="4" borderId="14" xfId="0" applyFill="1" applyBorder="1" applyAlignment="1" applyProtection="1">
      <alignment horizontal="center"/>
    </xf>
    <xf numFmtId="4" fontId="0" fillId="4" borderId="14" xfId="0" applyNumberFormat="1" applyFill="1" applyBorder="1" applyAlignment="1" applyProtection="1">
      <alignment horizontal="center"/>
    </xf>
    <xf numFmtId="0" fontId="0" fillId="4" borderId="18" xfId="0" applyFill="1" applyBorder="1" applyAlignment="1" applyProtection="1">
      <alignment horizontal="center"/>
    </xf>
    <xf numFmtId="4" fontId="0" fillId="4" borderId="29" xfId="0" applyNumberFormat="1" applyFill="1" applyBorder="1" applyAlignment="1" applyProtection="1">
      <alignment horizontal="center"/>
    </xf>
    <xf numFmtId="0" fontId="13" fillId="4" borderId="14" xfId="0" applyFont="1" applyFill="1" applyBorder="1" applyAlignment="1" applyProtection="1">
      <alignment horizontal="left" vertical="center" wrapText="1" indent="1"/>
    </xf>
    <xf numFmtId="0" fontId="0" fillId="0" borderId="0" xfId="0" applyAlignment="1" applyProtection="1">
      <alignment vertical="top"/>
      <protection locked="0"/>
    </xf>
    <xf numFmtId="0" fontId="28" fillId="0" borderId="0" xfId="3" applyFont="1" applyProtection="1">
      <protection locked="0"/>
    </xf>
    <xf numFmtId="0" fontId="13" fillId="6" borderId="12" xfId="0" applyFont="1" applyFill="1" applyBorder="1" applyAlignment="1" applyProtection="1">
      <alignment horizontal="left" vertical="center" wrapText="1" indent="1"/>
    </xf>
    <xf numFmtId="0" fontId="13" fillId="4" borderId="12" xfId="0" applyFont="1" applyFill="1" applyBorder="1" applyAlignment="1" applyProtection="1">
      <alignment horizontal="left" vertical="center" wrapText="1" indent="1"/>
    </xf>
    <xf numFmtId="4" fontId="0" fillId="0" borderId="30" xfId="0" applyNumberFormat="1" applyBorder="1" applyAlignment="1" applyProtection="1">
      <alignment horizontal="center"/>
      <protection locked="0"/>
    </xf>
    <xf numFmtId="4" fontId="0" fillId="0" borderId="37" xfId="0" applyNumberFormat="1" applyFill="1" applyBorder="1" applyAlignment="1" applyProtection="1">
      <alignment horizontal="center"/>
      <protection locked="0"/>
    </xf>
    <xf numFmtId="4" fontId="0" fillId="0" borderId="43" xfId="0" applyNumberFormat="1" applyFill="1" applyBorder="1" applyAlignment="1" applyProtection="1">
      <alignment horizontal="center"/>
      <protection locked="0"/>
    </xf>
    <xf numFmtId="4" fontId="0" fillId="0" borderId="0" xfId="0" applyNumberFormat="1" applyBorder="1" applyProtection="1">
      <protection locked="0"/>
    </xf>
    <xf numFmtId="14" fontId="0" fillId="3" borderId="30" xfId="0" applyNumberFormat="1" applyFill="1" applyBorder="1" applyAlignment="1" applyProtection="1">
      <alignment horizontal="center"/>
      <protection locked="0"/>
    </xf>
    <xf numFmtId="0" fontId="0" fillId="3" borderId="18" xfId="0" applyFill="1" applyBorder="1" applyAlignment="1" applyProtection="1">
      <alignment horizontal="center" wrapText="1"/>
      <protection locked="0"/>
    </xf>
    <xf numFmtId="49" fontId="0" fillId="3" borderId="30" xfId="0" applyNumberFormat="1" applyFill="1" applyBorder="1" applyAlignment="1" applyProtection="1">
      <alignment horizontal="center"/>
      <protection locked="0"/>
    </xf>
    <xf numFmtId="0" fontId="30" fillId="3" borderId="30" xfId="0" applyFont="1" applyFill="1" applyBorder="1" applyAlignment="1" applyProtection="1">
      <alignment horizontal="center" wrapText="1"/>
      <protection locked="0"/>
    </xf>
    <xf numFmtId="0" fontId="19" fillId="3" borderId="14" xfId="0" applyFont="1" applyFill="1" applyBorder="1" applyAlignment="1" applyProtection="1">
      <alignment horizontal="left" vertical="center" wrapText="1" indent="1"/>
      <protection locked="0"/>
    </xf>
    <xf numFmtId="0" fontId="12" fillId="2" borderId="9" xfId="0" applyFont="1" applyFill="1" applyBorder="1" applyAlignment="1" applyProtection="1">
      <alignment horizontal="center" vertical="center"/>
    </xf>
    <xf numFmtId="0" fontId="12" fillId="6" borderId="28" xfId="0" applyFont="1" applyFill="1" applyBorder="1" applyAlignment="1" applyProtection="1">
      <alignment horizontal="center" vertical="center" wrapText="1"/>
    </xf>
    <xf numFmtId="0" fontId="10" fillId="9" borderId="42" xfId="0" applyFont="1" applyFill="1" applyBorder="1" applyAlignment="1" applyProtection="1">
      <alignment horizontal="center" vertical="center" wrapText="1"/>
    </xf>
    <xf numFmtId="0" fontId="10" fillId="9" borderId="39" xfId="0" applyFont="1" applyFill="1" applyBorder="1" applyAlignment="1" applyProtection="1">
      <alignment horizontal="center" vertical="center" wrapText="1"/>
    </xf>
    <xf numFmtId="0" fontId="10" fillId="9" borderId="27" xfId="0" applyFont="1" applyFill="1" applyBorder="1" applyAlignment="1" applyProtection="1">
      <alignment horizontal="center" vertical="center" wrapText="1"/>
    </xf>
    <xf numFmtId="0" fontId="15" fillId="9" borderId="39" xfId="0" applyFont="1" applyFill="1" applyBorder="1" applyAlignment="1" applyProtection="1">
      <alignment horizontal="center" vertical="center" wrapText="1"/>
    </xf>
    <xf numFmtId="4" fontId="15" fillId="9" borderId="39" xfId="0" applyNumberFormat="1" applyFont="1" applyFill="1" applyBorder="1" applyAlignment="1" applyProtection="1">
      <alignment horizontal="center" vertical="center" wrapText="1"/>
    </xf>
    <xf numFmtId="4" fontId="15" fillId="9" borderId="27" xfId="0" applyNumberFormat="1" applyFont="1" applyFill="1" applyBorder="1" applyAlignment="1" applyProtection="1">
      <alignment horizontal="center" vertical="center" wrapText="1"/>
    </xf>
    <xf numFmtId="0" fontId="15" fillId="5" borderId="21" xfId="0" applyFont="1" applyFill="1" applyBorder="1" applyAlignment="1" applyProtection="1">
      <alignment horizontal="center" vertical="center" wrapText="1"/>
    </xf>
    <xf numFmtId="0" fontId="15" fillId="5" borderId="39" xfId="0" applyFont="1" applyFill="1" applyBorder="1" applyAlignment="1" applyProtection="1">
      <alignment horizontal="center" vertical="center" wrapText="1"/>
    </xf>
    <xf numFmtId="4" fontId="15" fillId="5" borderId="39" xfId="0" applyNumberFormat="1" applyFont="1" applyFill="1" applyBorder="1" applyAlignment="1" applyProtection="1">
      <alignment horizontal="center" vertical="center" wrapText="1"/>
    </xf>
    <xf numFmtId="4" fontId="15" fillId="5" borderId="40" xfId="0" applyNumberFormat="1"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xf>
    <xf numFmtId="0" fontId="6" fillId="2" borderId="31" xfId="0" applyFont="1" applyFill="1" applyBorder="1" applyAlignment="1" applyProtection="1">
      <alignment horizontal="left" vertical="center" wrapText="1" indent="1"/>
    </xf>
    <xf numFmtId="0" fontId="0" fillId="2" borderId="17" xfId="0" applyFill="1" applyBorder="1" applyAlignment="1" applyProtection="1">
      <alignment horizontal="center"/>
    </xf>
    <xf numFmtId="0" fontId="0" fillId="2" borderId="26" xfId="0" applyFill="1" applyBorder="1" applyAlignment="1" applyProtection="1">
      <alignment horizontal="center"/>
    </xf>
    <xf numFmtId="4" fontId="3" fillId="2" borderId="33" xfId="0" applyNumberFormat="1" applyFont="1" applyFill="1" applyBorder="1" applyAlignment="1" applyProtection="1">
      <alignment horizontal="center"/>
    </xf>
    <xf numFmtId="4" fontId="0" fillId="2" borderId="16" xfId="0" applyNumberFormat="1" applyFill="1" applyBorder="1" applyProtection="1"/>
    <xf numFmtId="0" fontId="0" fillId="2" borderId="17" xfId="0" applyFill="1" applyBorder="1" applyAlignment="1" applyProtection="1"/>
    <xf numFmtId="0" fontId="0" fillId="2" borderId="26" xfId="0" applyFill="1" applyBorder="1" applyAlignment="1" applyProtection="1"/>
    <xf numFmtId="4" fontId="3" fillId="2" borderId="41" xfId="0" applyNumberFormat="1" applyFont="1" applyFill="1" applyBorder="1" applyAlignment="1" applyProtection="1">
      <alignment horizontal="center"/>
    </xf>
    <xf numFmtId="0" fontId="12" fillId="6" borderId="28" xfId="0" applyFont="1" applyFill="1" applyBorder="1" applyAlignment="1" applyProtection="1">
      <alignment horizontal="center" vertical="center" textRotation="255"/>
    </xf>
    <xf numFmtId="49" fontId="28" fillId="6" borderId="6" xfId="3" applyNumberFormat="1" applyFont="1" applyFill="1" applyBorder="1" applyAlignment="1" applyProtection="1">
      <alignment horizontal="right" vertical="center" wrapText="1"/>
    </xf>
    <xf numFmtId="49" fontId="28" fillId="0" borderId="12" xfId="3" applyNumberFormat="1" applyFont="1" applyFill="1" applyBorder="1" applyAlignment="1" applyProtection="1">
      <alignment vertical="center" wrapText="1"/>
    </xf>
    <xf numFmtId="49" fontId="28" fillId="0" borderId="14" xfId="3" applyNumberFormat="1" applyFont="1" applyFill="1" applyBorder="1" applyAlignment="1" applyProtection="1">
      <alignment horizontal="center" vertical="center" wrapText="1"/>
    </xf>
    <xf numFmtId="164" fontId="28" fillId="0" borderId="14" xfId="3" applyNumberFormat="1" applyFont="1" applyFill="1" applyBorder="1" applyAlignment="1" applyProtection="1">
      <alignment wrapText="1"/>
    </xf>
    <xf numFmtId="0" fontId="28" fillId="0" borderId="14" xfId="3" applyFont="1" applyBorder="1" applyProtection="1"/>
    <xf numFmtId="0" fontId="28" fillId="0" borderId="29" xfId="3" applyFont="1" applyBorder="1" applyProtection="1"/>
    <xf numFmtId="0" fontId="19" fillId="3" borderId="14" xfId="0" applyFont="1" applyFill="1" applyBorder="1" applyAlignment="1" applyProtection="1">
      <alignment horizontal="left" vertical="center" wrapText="1" indent="1"/>
    </xf>
    <xf numFmtId="0" fontId="0" fillId="0" borderId="30" xfId="0" applyBorder="1" applyAlignment="1" applyProtection="1">
      <alignment horizontal="center"/>
    </xf>
    <xf numFmtId="0" fontId="0" fillId="3" borderId="30" xfId="0" applyFill="1" applyBorder="1" applyAlignment="1" applyProtection="1">
      <alignment horizontal="center"/>
    </xf>
    <xf numFmtId="0" fontId="30" fillId="3" borderId="30" xfId="0" applyFont="1" applyFill="1" applyBorder="1" applyAlignment="1" applyProtection="1">
      <alignment horizontal="center" wrapText="1"/>
    </xf>
    <xf numFmtId="4" fontId="0" fillId="3" borderId="12" xfId="0" applyNumberFormat="1" applyFill="1" applyBorder="1" applyAlignment="1" applyProtection="1">
      <alignment horizontal="center"/>
    </xf>
    <xf numFmtId="0" fontId="0" fillId="3" borderId="18" xfId="0" applyFill="1" applyBorder="1" applyAlignment="1" applyProtection="1">
      <alignment horizontal="center" wrapText="1"/>
    </xf>
    <xf numFmtId="14" fontId="0" fillId="3" borderId="30" xfId="0" applyNumberFormat="1" applyFill="1" applyBorder="1" applyAlignment="1" applyProtection="1">
      <alignment horizontal="center"/>
    </xf>
    <xf numFmtId="49" fontId="0" fillId="3" borderId="30" xfId="0" applyNumberFormat="1" applyFill="1" applyBorder="1" applyAlignment="1" applyProtection="1">
      <alignment horizontal="center"/>
    </xf>
    <xf numFmtId="0" fontId="12" fillId="6" borderId="6"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6" fillId="2" borderId="12" xfId="0" applyFont="1" applyFill="1" applyBorder="1" applyAlignment="1" applyProtection="1">
      <alignment horizontal="left" vertical="center" wrapText="1" indent="1"/>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4" fontId="3" fillId="2" borderId="30" xfId="0" applyNumberFormat="1" applyFont="1" applyFill="1" applyBorder="1" applyAlignment="1" applyProtection="1">
      <alignment horizontal="center"/>
    </xf>
    <xf numFmtId="4" fontId="0" fillId="2" borderId="18" xfId="0" applyNumberFormat="1" applyFill="1" applyBorder="1" applyProtection="1"/>
    <xf numFmtId="0" fontId="0" fillId="2" borderId="14" xfId="0" applyFill="1" applyBorder="1" applyAlignment="1" applyProtection="1"/>
    <xf numFmtId="0" fontId="0" fillId="2" borderId="15" xfId="0" applyFill="1" applyBorder="1" applyAlignment="1" applyProtection="1"/>
    <xf numFmtId="4" fontId="3" fillId="2" borderId="38" xfId="0" applyNumberFormat="1" applyFont="1" applyFill="1" applyBorder="1" applyAlignment="1" applyProtection="1">
      <alignment horizontal="center"/>
    </xf>
    <xf numFmtId="0" fontId="6" fillId="2" borderId="32" xfId="0" applyFont="1" applyFill="1" applyBorder="1" applyAlignment="1" applyProtection="1">
      <alignment horizontal="left" vertical="center" wrapText="1" indent="1"/>
    </xf>
    <xf numFmtId="0" fontId="0" fillId="2" borderId="31" xfId="0" applyFill="1" applyBorder="1" applyAlignment="1" applyProtection="1">
      <alignment horizontal="center"/>
    </xf>
    <xf numFmtId="0" fontId="0" fillId="2" borderId="24" xfId="0" applyFill="1" applyBorder="1" applyAlignment="1" applyProtection="1">
      <alignment horizontal="center"/>
    </xf>
    <xf numFmtId="4" fontId="0" fillId="2" borderId="20" xfId="0" applyNumberFormat="1" applyFill="1" applyBorder="1" applyProtection="1"/>
    <xf numFmtId="0" fontId="0" fillId="2" borderId="31" xfId="0" applyFill="1" applyBorder="1" applyAlignment="1" applyProtection="1"/>
    <xf numFmtId="0" fontId="0" fillId="2" borderId="24" xfId="0" applyFill="1" applyBorder="1" applyAlignment="1" applyProtection="1"/>
    <xf numFmtId="4" fontId="3" fillId="2" borderId="12" xfId="0" applyNumberFormat="1" applyFont="1" applyFill="1" applyBorder="1" applyAlignment="1" applyProtection="1">
      <alignment horizontal="center"/>
    </xf>
    <xf numFmtId="0" fontId="12" fillId="10" borderId="16" xfId="0" applyFont="1" applyFill="1" applyBorder="1" applyAlignment="1" applyProtection="1">
      <alignment horizontal="center" vertical="center"/>
    </xf>
    <xf numFmtId="0" fontId="21" fillId="10" borderId="17" xfId="0" applyFont="1" applyFill="1" applyBorder="1" applyAlignment="1" applyProtection="1">
      <alignment horizontal="left" vertical="center" wrapText="1"/>
    </xf>
    <xf numFmtId="0" fontId="21" fillId="10" borderId="52" xfId="0" applyFont="1" applyFill="1" applyBorder="1" applyAlignment="1" applyProtection="1">
      <alignment horizontal="center" vertical="center" wrapText="1"/>
    </xf>
    <xf numFmtId="0" fontId="18" fillId="10" borderId="49" xfId="0" applyFont="1" applyFill="1" applyBorder="1" applyAlignment="1" applyProtection="1">
      <alignment horizontal="center" wrapText="1"/>
    </xf>
    <xf numFmtId="0" fontId="18" fillId="10" borderId="4" xfId="0" applyFont="1" applyFill="1" applyBorder="1" applyAlignment="1" applyProtection="1">
      <alignment horizontal="center" wrapText="1"/>
    </xf>
    <xf numFmtId="0" fontId="18" fillId="10" borderId="50" xfId="0" applyFont="1" applyFill="1" applyBorder="1" applyAlignment="1" applyProtection="1">
      <alignment horizontal="center" wrapText="1"/>
    </xf>
    <xf numFmtId="4" fontId="21" fillId="10" borderId="52" xfId="0" applyNumberFormat="1" applyFont="1" applyFill="1" applyBorder="1" applyAlignment="1" applyProtection="1">
      <alignment horizontal="center" vertical="center" wrapText="1"/>
    </xf>
    <xf numFmtId="4" fontId="21" fillId="10" borderId="53" xfId="0" applyNumberFormat="1" applyFont="1" applyFill="1" applyBorder="1" applyAlignment="1" applyProtection="1">
      <alignment horizontal="center" vertical="center" wrapText="1"/>
    </xf>
    <xf numFmtId="0" fontId="20" fillId="10" borderId="34" xfId="0" applyFont="1" applyFill="1" applyBorder="1" applyAlignment="1" applyProtection="1">
      <alignment wrapText="1"/>
    </xf>
    <xf numFmtId="0" fontId="20" fillId="10" borderId="0" xfId="0" applyFont="1" applyFill="1" applyBorder="1" applyAlignment="1" applyProtection="1">
      <alignment wrapText="1"/>
    </xf>
    <xf numFmtId="0" fontId="20" fillId="10" borderId="35" xfId="0" applyFont="1" applyFill="1" applyBorder="1" applyAlignment="1" applyProtection="1">
      <alignment wrapText="1"/>
    </xf>
    <xf numFmtId="0" fontId="20" fillId="10" borderId="34" xfId="0" applyFont="1" applyFill="1" applyBorder="1" applyAlignment="1" applyProtection="1">
      <alignment vertical="top" wrapText="1"/>
    </xf>
    <xf numFmtId="0" fontId="20" fillId="10" borderId="0" xfId="0" applyFont="1" applyFill="1" applyBorder="1" applyAlignment="1" applyProtection="1">
      <alignment vertical="top" wrapText="1"/>
    </xf>
    <xf numFmtId="0" fontId="20" fillId="10" borderId="35" xfId="0" applyFont="1" applyFill="1" applyBorder="1" applyAlignment="1" applyProtection="1">
      <alignment vertical="top" wrapText="1"/>
    </xf>
    <xf numFmtId="4" fontId="0" fillId="4" borderId="30" xfId="0" applyNumberFormat="1" applyFill="1" applyBorder="1" applyAlignment="1" applyProtection="1">
      <alignment horizontal="center"/>
    </xf>
    <xf numFmtId="4" fontId="0" fillId="4" borderId="12" xfId="0" applyNumberFormat="1" applyFill="1" applyBorder="1" applyAlignment="1" applyProtection="1">
      <alignment horizontal="center"/>
    </xf>
    <xf numFmtId="4" fontId="20" fillId="10" borderId="34" xfId="0" applyNumberFormat="1" applyFont="1" applyFill="1" applyBorder="1" applyProtection="1"/>
    <xf numFmtId="4" fontId="0" fillId="4" borderId="38" xfId="0" applyNumberFormat="1" applyFill="1" applyBorder="1" applyAlignment="1" applyProtection="1">
      <alignment horizontal="center"/>
    </xf>
    <xf numFmtId="4" fontId="0" fillId="4" borderId="15" xfId="0" applyNumberFormat="1" applyFill="1" applyBorder="1" applyAlignment="1" applyProtection="1">
      <alignment horizontal="center"/>
    </xf>
    <xf numFmtId="0" fontId="3" fillId="10" borderId="0" xfId="0" applyFont="1" applyFill="1" applyBorder="1" applyAlignment="1" applyProtection="1">
      <alignment vertical="center" wrapText="1"/>
    </xf>
    <xf numFmtId="0" fontId="3" fillId="10" borderId="35" xfId="0" applyFont="1" applyFill="1" applyBorder="1" applyAlignment="1" applyProtection="1">
      <alignment vertical="center" wrapText="1"/>
    </xf>
    <xf numFmtId="10" fontId="0" fillId="4" borderId="30" xfId="0" applyNumberFormat="1" applyFill="1" applyBorder="1" applyAlignment="1" applyProtection="1">
      <alignment horizontal="center" wrapText="1"/>
    </xf>
    <xf numFmtId="10" fontId="0" fillId="4" borderId="38" xfId="0" applyNumberFormat="1" applyFill="1" applyBorder="1" applyAlignment="1" applyProtection="1">
      <alignment horizontal="center" wrapText="1"/>
    </xf>
    <xf numFmtId="4" fontId="0" fillId="4" borderId="30" xfId="0" applyNumberFormat="1" applyFont="1" applyFill="1" applyBorder="1" applyAlignment="1" applyProtection="1">
      <alignment horizontal="center"/>
    </xf>
    <xf numFmtId="4" fontId="0" fillId="4" borderId="12" xfId="0" applyNumberFormat="1" applyFont="1" applyFill="1" applyBorder="1" applyAlignment="1" applyProtection="1">
      <alignment horizontal="center"/>
    </xf>
    <xf numFmtId="4" fontId="0" fillId="4" borderId="38" xfId="0" applyNumberFormat="1" applyFont="1" applyFill="1" applyBorder="1" applyAlignment="1" applyProtection="1">
      <alignment horizontal="center"/>
    </xf>
    <xf numFmtId="4" fontId="20" fillId="10" borderId="34" xfId="1" applyNumberFormat="1" applyFont="1" applyFill="1" applyBorder="1" applyProtection="1"/>
    <xf numFmtId="4" fontId="0" fillId="4" borderId="30" xfId="0" applyNumberFormat="1" applyFill="1" applyBorder="1" applyAlignment="1" applyProtection="1">
      <alignment horizontal="center" wrapText="1"/>
    </xf>
    <xf numFmtId="0" fontId="10" fillId="10" borderId="0" xfId="0" applyFont="1" applyFill="1" applyBorder="1" applyAlignment="1" applyProtection="1">
      <alignment horizontal="left" vertical="center"/>
    </xf>
    <xf numFmtId="4" fontId="0" fillId="4" borderId="37" xfId="0" applyNumberFormat="1" applyFill="1" applyBorder="1" applyAlignment="1" applyProtection="1">
      <alignment horizontal="center"/>
    </xf>
    <xf numFmtId="4" fontId="0" fillId="4" borderId="46" xfId="0" applyNumberFormat="1" applyFill="1" applyBorder="1" applyAlignment="1" applyProtection="1">
      <alignment horizontal="center"/>
    </xf>
    <xf numFmtId="49" fontId="28" fillId="6" borderId="18" xfId="3" applyNumberFormat="1" applyFont="1" applyFill="1" applyBorder="1" applyAlignment="1" applyProtection="1">
      <alignment horizontal="right" vertical="center" wrapText="1"/>
    </xf>
    <xf numFmtId="49" fontId="28" fillId="0" borderId="14" xfId="3" applyNumberFormat="1" applyFont="1" applyFill="1" applyBorder="1" applyAlignment="1" applyProtection="1">
      <alignment vertical="center" wrapText="1"/>
    </xf>
    <xf numFmtId="0" fontId="25" fillId="10" borderId="20" xfId="0" applyFont="1" applyFill="1" applyBorder="1" applyAlignment="1" applyProtection="1">
      <alignment horizontal="center" vertical="center"/>
    </xf>
    <xf numFmtId="0" fontId="22" fillId="10" borderId="30" xfId="0" applyFont="1" applyFill="1" applyBorder="1" applyAlignment="1" applyProtection="1">
      <alignment horizontal="center" vertical="center" wrapText="1"/>
    </xf>
    <xf numFmtId="0" fontId="21" fillId="10" borderId="30" xfId="0" applyFont="1" applyFill="1" applyBorder="1" applyAlignment="1" applyProtection="1">
      <alignment horizontal="center" vertical="center" wrapText="1"/>
    </xf>
    <xf numFmtId="0" fontId="22" fillId="10" borderId="34" xfId="0" applyFont="1" applyFill="1" applyBorder="1" applyAlignment="1" applyProtection="1">
      <alignment horizontal="center" vertical="center" wrapText="1"/>
    </xf>
    <xf numFmtId="0" fontId="26" fillId="10" borderId="0" xfId="0" applyFont="1" applyFill="1" applyBorder="1" applyAlignment="1" applyProtection="1">
      <alignment vertical="center" wrapText="1"/>
    </xf>
    <xf numFmtId="0" fontId="22" fillId="10" borderId="33" xfId="0" applyFont="1" applyFill="1" applyBorder="1" applyAlignment="1" applyProtection="1">
      <alignment horizontal="center" vertical="center" wrapText="1"/>
    </xf>
    <xf numFmtId="0" fontId="21" fillId="10" borderId="33" xfId="0" applyFont="1" applyFill="1" applyBorder="1" applyAlignment="1" applyProtection="1">
      <alignment horizontal="center" vertical="center" wrapText="1"/>
    </xf>
    <xf numFmtId="0" fontId="21" fillId="10" borderId="38"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xf>
    <xf numFmtId="1" fontId="0" fillId="4" borderId="30" xfId="0" applyNumberFormat="1" applyFill="1" applyBorder="1" applyAlignment="1" applyProtection="1">
      <alignment horizontal="center"/>
    </xf>
    <xf numFmtId="10" fontId="0" fillId="4" borderId="30" xfId="0" applyNumberFormat="1" applyFill="1" applyBorder="1" applyAlignment="1" applyProtection="1">
      <alignment horizontal="center"/>
    </xf>
    <xf numFmtId="10" fontId="0" fillId="4" borderId="38" xfId="0" applyNumberFormat="1" applyFill="1" applyBorder="1" applyAlignment="1" applyProtection="1">
      <alignment horizontal="center"/>
    </xf>
    <xf numFmtId="0" fontId="12" fillId="2" borderId="11" xfId="0" applyFont="1" applyFill="1" applyBorder="1" applyAlignment="1" applyProtection="1">
      <alignment horizontal="center" vertical="center"/>
    </xf>
    <xf numFmtId="1" fontId="0" fillId="4" borderId="44" xfId="0" applyNumberFormat="1" applyFill="1" applyBorder="1" applyAlignment="1" applyProtection="1">
      <alignment horizontal="center"/>
    </xf>
    <xf numFmtId="10" fontId="0" fillId="4" borderId="44" xfId="0" applyNumberFormat="1" applyFill="1" applyBorder="1" applyAlignment="1" applyProtection="1">
      <alignment horizontal="center"/>
    </xf>
    <xf numFmtId="10" fontId="0" fillId="4" borderId="45" xfId="0" applyNumberFormat="1" applyFill="1" applyBorder="1" applyAlignment="1" applyProtection="1">
      <alignment horizontal="center"/>
    </xf>
    <xf numFmtId="0" fontId="12" fillId="0" borderId="0" xfId="0" applyFont="1" applyAlignment="1" applyProtection="1">
      <alignment horizontal="center" vertical="center"/>
    </xf>
    <xf numFmtId="0" fontId="0" fillId="0" borderId="0" xfId="0" applyProtection="1"/>
    <xf numFmtId="4" fontId="0" fillId="0" borderId="0" xfId="0" applyNumberFormat="1" applyProtection="1"/>
    <xf numFmtId="4" fontId="0" fillId="0" borderId="0" xfId="0" applyNumberFormat="1" applyBorder="1" applyProtection="1"/>
    <xf numFmtId="0" fontId="15" fillId="12" borderId="21" xfId="0" applyFont="1" applyFill="1" applyBorder="1" applyAlignment="1" applyProtection="1">
      <alignment horizontal="center" vertical="center" wrapText="1"/>
    </xf>
    <xf numFmtId="0" fontId="15" fillId="12" borderId="39" xfId="0" applyFont="1" applyFill="1" applyBorder="1" applyAlignment="1" applyProtection="1">
      <alignment horizontal="center" vertical="center" wrapText="1"/>
    </xf>
    <xf numFmtId="4" fontId="15" fillId="12" borderId="39" xfId="0" applyNumberFormat="1" applyFont="1" applyFill="1" applyBorder="1" applyAlignment="1" applyProtection="1">
      <alignment horizontal="center" vertical="center" wrapText="1"/>
    </xf>
    <xf numFmtId="4" fontId="15" fillId="12" borderId="40" xfId="0" applyNumberFormat="1" applyFont="1" applyFill="1" applyBorder="1" applyAlignment="1" applyProtection="1">
      <alignment horizontal="center" vertical="center" wrapText="1"/>
    </xf>
    <xf numFmtId="2" fontId="0" fillId="3" borderId="30" xfId="0" applyNumberFormat="1" applyFill="1" applyBorder="1" applyAlignment="1" applyProtection="1">
      <alignment horizontal="center"/>
      <protection locked="0"/>
    </xf>
    <xf numFmtId="0" fontId="0" fillId="3" borderId="56" xfId="0" applyFill="1" applyBorder="1" applyAlignment="1" applyProtection="1">
      <alignment horizontal="center" wrapText="1"/>
      <protection locked="0"/>
    </xf>
    <xf numFmtId="0" fontId="0" fillId="3" borderId="44" xfId="0" applyFill="1" applyBorder="1" applyAlignment="1" applyProtection="1">
      <alignment horizontal="center" wrapText="1"/>
      <protection locked="0"/>
    </xf>
    <xf numFmtId="2" fontId="0" fillId="3" borderId="44" xfId="0" applyNumberFormat="1" applyFill="1" applyBorder="1" applyAlignment="1" applyProtection="1">
      <alignment horizontal="center"/>
      <protection locked="0"/>
    </xf>
    <xf numFmtId="4" fontId="0" fillId="3" borderId="44" xfId="0" applyNumberFormat="1" applyFill="1" applyBorder="1" applyAlignment="1" applyProtection="1">
      <alignment horizontal="center"/>
      <protection locked="0"/>
    </xf>
    <xf numFmtId="4" fontId="0" fillId="3" borderId="45" xfId="0" applyNumberFormat="1" applyFill="1" applyBorder="1" applyAlignment="1" applyProtection="1">
      <alignment horizontal="center"/>
      <protection locked="0"/>
    </xf>
    <xf numFmtId="0" fontId="19" fillId="3" borderId="12" xfId="0" applyFont="1" applyFill="1" applyBorder="1" applyAlignment="1" applyProtection="1">
      <alignment horizontal="left" vertical="center" wrapText="1" indent="1"/>
      <protection locked="0"/>
    </xf>
    <xf numFmtId="4" fontId="0" fillId="4" borderId="36" xfId="0" applyNumberFormat="1" applyFill="1" applyBorder="1" applyProtection="1"/>
    <xf numFmtId="0" fontId="28" fillId="0" borderId="0" xfId="3" applyFont="1" applyFill="1" applyProtection="1"/>
    <xf numFmtId="0" fontId="34" fillId="3" borderId="57" xfId="3" applyFont="1" applyFill="1" applyBorder="1" applyProtection="1"/>
    <xf numFmtId="0" fontId="34" fillId="3" borderId="0" xfId="3" applyFont="1" applyFill="1" applyBorder="1" applyProtection="1"/>
    <xf numFmtId="0" fontId="35" fillId="0" borderId="0" xfId="3" applyFont="1" applyFill="1" applyBorder="1" applyAlignment="1" applyProtection="1">
      <alignment horizontal="center" vertical="center" wrapText="1"/>
    </xf>
    <xf numFmtId="0" fontId="34" fillId="4" borderId="57" xfId="3" applyFont="1" applyFill="1" applyBorder="1" applyAlignment="1" applyProtection="1">
      <alignment horizontal="right" vertical="center"/>
    </xf>
    <xf numFmtId="0" fontId="35" fillId="0" borderId="6" xfId="3" applyFont="1" applyFill="1" applyBorder="1" applyAlignment="1" applyProtection="1">
      <alignment vertical="center" wrapText="1"/>
    </xf>
    <xf numFmtId="165" fontId="23" fillId="10" borderId="57" xfId="3" applyNumberFormat="1" applyFont="1" applyFill="1" applyBorder="1" applyAlignment="1" applyProtection="1">
      <alignment horizontal="center" vertical="center"/>
    </xf>
    <xf numFmtId="165" fontId="23" fillId="2" borderId="57" xfId="3" applyNumberFormat="1" applyFont="1" applyFill="1" applyBorder="1" applyAlignment="1" applyProtection="1">
      <alignment horizontal="center" vertical="center"/>
    </xf>
    <xf numFmtId="0" fontId="35" fillId="0" borderId="0" xfId="3" applyFont="1" applyFill="1" applyBorder="1" applyAlignment="1" applyProtection="1">
      <alignment vertical="center" wrapText="1"/>
    </xf>
    <xf numFmtId="165" fontId="23" fillId="7" borderId="57" xfId="3" applyNumberFormat="1" applyFont="1" applyFill="1" applyBorder="1" applyAlignment="1" applyProtection="1">
      <alignment horizontal="center" vertical="center"/>
    </xf>
    <xf numFmtId="165" fontId="23" fillId="9" borderId="57" xfId="3" applyNumberFormat="1" applyFont="1" applyFill="1" applyBorder="1" applyAlignment="1" applyProtection="1">
      <alignment horizontal="center" vertical="center"/>
    </xf>
    <xf numFmtId="165" fontId="23" fillId="8" borderId="57" xfId="3" applyNumberFormat="1" applyFont="1" applyFill="1" applyBorder="1" applyAlignment="1" applyProtection="1">
      <alignment horizontal="center" vertical="center"/>
    </xf>
    <xf numFmtId="165" fontId="23" fillId="5" borderId="57" xfId="3" applyNumberFormat="1" applyFont="1" applyFill="1" applyBorder="1" applyAlignment="1" applyProtection="1">
      <alignment horizontal="center" vertical="center"/>
    </xf>
    <xf numFmtId="165" fontId="23" fillId="6" borderId="57" xfId="3" applyNumberFormat="1" applyFont="1" applyFill="1" applyBorder="1" applyAlignment="1" applyProtection="1">
      <alignment horizontal="center" vertical="center"/>
    </xf>
    <xf numFmtId="165" fontId="23" fillId="13" borderId="57" xfId="3" applyNumberFormat="1" applyFont="1" applyFill="1" applyBorder="1" applyAlignment="1" applyProtection="1">
      <alignment horizontal="center" vertical="center"/>
    </xf>
    <xf numFmtId="165" fontId="23" fillId="12" borderId="57" xfId="3" applyNumberFormat="1" applyFont="1" applyFill="1" applyBorder="1" applyAlignment="1" applyProtection="1">
      <alignment horizontal="center" vertical="center"/>
    </xf>
    <xf numFmtId="0" fontId="36" fillId="0" borderId="0" xfId="3" applyFont="1" applyFill="1" applyBorder="1" applyAlignment="1" applyProtection="1">
      <alignment vertical="center" wrapText="1"/>
    </xf>
    <xf numFmtId="0" fontId="36" fillId="0" borderId="6" xfId="3" applyFont="1" applyFill="1" applyBorder="1" applyAlignment="1" applyProtection="1">
      <alignment vertical="center" wrapText="1"/>
    </xf>
    <xf numFmtId="0" fontId="36" fillId="0" borderId="35" xfId="3" applyFont="1" applyFill="1" applyBorder="1" applyAlignment="1" applyProtection="1">
      <alignment vertical="center" wrapText="1"/>
    </xf>
    <xf numFmtId="0" fontId="35" fillId="0" borderId="35" xfId="3" applyFont="1" applyFill="1" applyBorder="1" applyAlignment="1" applyProtection="1">
      <alignment horizontal="center" vertical="center" wrapText="1"/>
    </xf>
    <xf numFmtId="0" fontId="35" fillId="0" borderId="35" xfId="3" applyFont="1" applyFill="1" applyBorder="1" applyAlignment="1" applyProtection="1">
      <alignment vertical="center" wrapText="1"/>
    </xf>
    <xf numFmtId="0" fontId="34" fillId="0" borderId="31" xfId="3" applyFont="1" applyFill="1" applyBorder="1" applyProtection="1"/>
    <xf numFmtId="0" fontId="34" fillId="0" borderId="24" xfId="3" applyFont="1" applyFill="1" applyBorder="1" applyProtection="1"/>
    <xf numFmtId="0" fontId="36" fillId="0" borderId="0" xfId="3" applyFont="1" applyFill="1" applyBorder="1" applyAlignment="1" applyProtection="1">
      <alignment vertical="center"/>
    </xf>
    <xf numFmtId="4" fontId="0" fillId="0" borderId="38" xfId="0" applyNumberFormat="1" applyBorder="1" applyAlignment="1" applyProtection="1">
      <alignment horizontal="center"/>
      <protection locked="0"/>
    </xf>
    <xf numFmtId="4" fontId="0" fillId="4" borderId="43" xfId="0" applyNumberFormat="1" applyFill="1" applyBorder="1" applyAlignment="1" applyProtection="1">
      <alignment horizontal="center"/>
    </xf>
    <xf numFmtId="0" fontId="3" fillId="10" borderId="31" xfId="0" applyFont="1" applyFill="1" applyBorder="1" applyAlignment="1" applyProtection="1">
      <alignment vertical="center" wrapText="1"/>
    </xf>
    <xf numFmtId="4" fontId="20" fillId="10" borderId="0" xfId="0" applyNumberFormat="1" applyFont="1" applyFill="1" applyBorder="1" applyProtection="1"/>
    <xf numFmtId="4" fontId="37" fillId="4" borderId="58" xfId="0" applyNumberFormat="1" applyFont="1" applyFill="1" applyBorder="1" applyAlignment="1" applyProtection="1">
      <alignment horizontal="center"/>
    </xf>
    <xf numFmtId="4" fontId="37" fillId="4" borderId="33" xfId="0" applyNumberFormat="1" applyFont="1" applyFill="1" applyBorder="1" applyAlignment="1" applyProtection="1">
      <alignment horizontal="center" wrapText="1"/>
    </xf>
    <xf numFmtId="4" fontId="37" fillId="4" borderId="41" xfId="0" applyNumberFormat="1" applyFont="1" applyFill="1" applyBorder="1" applyAlignment="1" applyProtection="1">
      <alignment horizontal="center" wrapText="1"/>
    </xf>
    <xf numFmtId="0" fontId="0" fillId="11" borderId="0" xfId="0" applyFill="1" applyProtection="1"/>
    <xf numFmtId="4" fontId="0" fillId="11" borderId="0" xfId="0" applyNumberFormat="1" applyFill="1" applyAlignment="1" applyProtection="1">
      <alignment horizontal="center"/>
    </xf>
    <xf numFmtId="0" fontId="34" fillId="0" borderId="47" xfId="3" applyFont="1" applyFill="1" applyBorder="1" applyProtection="1"/>
    <xf numFmtId="0" fontId="34" fillId="0" borderId="23" xfId="3" applyFont="1" applyFill="1" applyBorder="1" applyProtection="1"/>
    <xf numFmtId="0" fontId="42" fillId="0" borderId="0" xfId="3" applyFont="1" applyFill="1" applyProtection="1"/>
    <xf numFmtId="0" fontId="43" fillId="0" borderId="0" xfId="3" applyFont="1" applyFill="1" applyProtection="1"/>
    <xf numFmtId="0" fontId="34" fillId="0" borderId="46" xfId="3" applyFont="1" applyFill="1" applyBorder="1" applyProtection="1"/>
    <xf numFmtId="0" fontId="34" fillId="0" borderId="34" xfId="3" applyFont="1" applyFill="1" applyBorder="1" applyProtection="1"/>
    <xf numFmtId="0" fontId="34" fillId="0" borderId="32" xfId="3" applyFont="1" applyFill="1" applyBorder="1" applyProtection="1"/>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25"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63" xfId="0" applyFont="1" applyBorder="1" applyAlignment="1">
      <alignment horizontal="center" vertical="center" wrapText="1"/>
    </xf>
    <xf numFmtId="0" fontId="46" fillId="0" borderId="60" xfId="0" applyFont="1" applyBorder="1" applyAlignment="1">
      <alignment horizontal="center" vertical="center" wrapText="1"/>
    </xf>
    <xf numFmtId="0" fontId="45" fillId="0" borderId="0" xfId="0" applyFont="1"/>
    <xf numFmtId="0" fontId="45" fillId="0" borderId="60" xfId="0" applyFont="1" applyBorder="1" applyAlignment="1">
      <alignment horizontal="center" vertical="top" wrapText="1"/>
    </xf>
    <xf numFmtId="0" fontId="45" fillId="0" borderId="0" xfId="0" applyFont="1" applyAlignment="1">
      <alignment horizontal="center" vertical="center" wrapText="1"/>
    </xf>
    <xf numFmtId="0" fontId="45" fillId="0" borderId="0" xfId="0" applyFont="1" applyAlignment="1">
      <alignment horizontal="center"/>
    </xf>
    <xf numFmtId="0" fontId="0" fillId="0" borderId="0" xfId="0" applyFill="1" applyProtection="1">
      <protection locked="0"/>
    </xf>
    <xf numFmtId="0" fontId="0" fillId="16" borderId="31" xfId="0" applyFill="1" applyBorder="1" applyAlignment="1" applyProtection="1">
      <alignment horizontal="center"/>
    </xf>
    <xf numFmtId="4" fontId="3" fillId="16" borderId="31" xfId="0" applyNumberFormat="1" applyFont="1" applyFill="1" applyBorder="1" applyAlignment="1" applyProtection="1">
      <alignment horizontal="center"/>
    </xf>
    <xf numFmtId="4" fontId="0" fillId="16" borderId="20" xfId="0" applyNumberFormat="1" applyFill="1" applyBorder="1" applyProtection="1"/>
    <xf numFmtId="0" fontId="0" fillId="16" borderId="31" xfId="0" applyFill="1" applyBorder="1" applyAlignment="1" applyProtection="1"/>
    <xf numFmtId="4" fontId="3" fillId="16" borderId="55" xfId="0" applyNumberFormat="1" applyFont="1" applyFill="1" applyBorder="1" applyAlignment="1" applyProtection="1">
      <alignment horizontal="center"/>
    </xf>
    <xf numFmtId="0" fontId="47" fillId="0" borderId="64" xfId="0" applyFont="1" applyFill="1" applyBorder="1" applyAlignment="1" applyProtection="1">
      <alignment vertical="center"/>
    </xf>
    <xf numFmtId="0" fontId="0" fillId="16" borderId="14" xfId="0" applyFill="1" applyBorder="1" applyAlignment="1" applyProtection="1">
      <alignment horizontal="center"/>
    </xf>
    <xf numFmtId="4" fontId="0" fillId="16" borderId="14" xfId="0" applyNumberFormat="1" applyFill="1" applyBorder="1" applyAlignment="1" applyProtection="1">
      <alignment horizontal="center"/>
    </xf>
    <xf numFmtId="0" fontId="0" fillId="16" borderId="18" xfId="0" applyFill="1" applyBorder="1" applyAlignment="1" applyProtection="1">
      <alignment horizontal="center"/>
    </xf>
    <xf numFmtId="4" fontId="0" fillId="16" borderId="29" xfId="0" applyNumberFormat="1" applyFill="1" applyBorder="1" applyAlignment="1" applyProtection="1">
      <alignment horizontal="center"/>
    </xf>
    <xf numFmtId="0" fontId="6" fillId="16" borderId="12" xfId="0" applyFont="1" applyFill="1" applyBorder="1" applyAlignment="1" applyProtection="1">
      <alignment horizontal="left" vertical="center" wrapText="1" indent="1"/>
    </xf>
    <xf numFmtId="0" fontId="0" fillId="3" borderId="14" xfId="0" applyFill="1" applyBorder="1" applyAlignment="1" applyProtection="1">
      <alignment horizontal="center" wrapText="1"/>
      <protection locked="0"/>
    </xf>
    <xf numFmtId="4" fontId="0" fillId="3" borderId="14" xfId="0" applyNumberFormat="1" applyFill="1" applyBorder="1" applyAlignment="1" applyProtection="1">
      <alignment horizontal="center"/>
      <protection locked="0"/>
    </xf>
    <xf numFmtId="4" fontId="0" fillId="3" borderId="29"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0" fontId="19" fillId="3" borderId="30" xfId="0" applyFont="1" applyFill="1" applyBorder="1" applyAlignment="1" applyProtection="1">
      <alignment horizontal="left" vertical="center" wrapText="1" indent="1"/>
      <protection locked="0"/>
    </xf>
    <xf numFmtId="0" fontId="13" fillId="3" borderId="12" xfId="0" applyFont="1" applyFill="1" applyBorder="1" applyAlignment="1" applyProtection="1">
      <alignment horizontal="left" vertical="center" wrapText="1" indent="1"/>
    </xf>
    <xf numFmtId="0" fontId="57" fillId="0" borderId="1" xfId="0" applyFont="1" applyBorder="1" applyAlignment="1">
      <alignment vertical="center" wrapText="1"/>
    </xf>
    <xf numFmtId="0" fontId="57" fillId="0" borderId="3" xfId="0" applyFont="1" applyBorder="1" applyAlignment="1">
      <alignment vertical="center" wrapText="1"/>
    </xf>
    <xf numFmtId="0" fontId="44" fillId="0" borderId="0" xfId="0" applyFont="1" applyBorder="1" applyAlignment="1">
      <alignment horizontal="center" vertical="center" wrapText="1"/>
    </xf>
    <xf numFmtId="0" fontId="56" fillId="0" borderId="60" xfId="0" applyFont="1" applyBorder="1" applyAlignment="1">
      <alignment horizontal="justify" vertical="center" wrapText="1"/>
    </xf>
    <xf numFmtId="0" fontId="57" fillId="0" borderId="3" xfId="0" applyFont="1" applyBorder="1" applyAlignment="1">
      <alignment vertical="center"/>
    </xf>
    <xf numFmtId="0" fontId="57" fillId="0" borderId="59" xfId="0" applyFont="1" applyBorder="1" applyAlignment="1">
      <alignment vertical="center"/>
    </xf>
    <xf numFmtId="0" fontId="57" fillId="0" borderId="1" xfId="0" applyFont="1" applyBorder="1" applyAlignment="1">
      <alignment vertical="center"/>
    </xf>
    <xf numFmtId="0" fontId="56" fillId="0" borderId="3" xfId="0" applyFont="1" applyBorder="1" applyAlignment="1">
      <alignment vertical="center"/>
    </xf>
    <xf numFmtId="0" fontId="56" fillId="0" borderId="59" xfId="0" applyFont="1" applyBorder="1" applyAlignment="1">
      <alignment vertical="center" wrapText="1"/>
    </xf>
    <xf numFmtId="0" fontId="57" fillId="0" borderId="61" xfId="0" applyFont="1" applyBorder="1" applyAlignment="1">
      <alignment vertical="center" wrapText="1"/>
    </xf>
    <xf numFmtId="0" fontId="56" fillId="0" borderId="63" xfId="0" applyFont="1" applyBorder="1" applyAlignment="1">
      <alignment vertical="top" wrapText="1"/>
    </xf>
    <xf numFmtId="0" fontId="57" fillId="0" borderId="59" xfId="0" applyFont="1" applyBorder="1" applyAlignment="1">
      <alignment vertical="center" wrapText="1"/>
    </xf>
    <xf numFmtId="0" fontId="56" fillId="0" borderId="3" xfId="0" applyFont="1" applyBorder="1" applyAlignment="1">
      <alignment vertical="center" wrapText="1"/>
    </xf>
    <xf numFmtId="0" fontId="56" fillId="0" borderId="1" xfId="0" applyFont="1" applyBorder="1" applyAlignment="1">
      <alignment vertical="center" wrapText="1"/>
    </xf>
    <xf numFmtId="0" fontId="57" fillId="0" borderId="6" xfId="0" applyFont="1" applyBorder="1" applyAlignment="1">
      <alignment vertical="center" wrapText="1"/>
    </xf>
    <xf numFmtId="0" fontId="58" fillId="0" borderId="1" xfId="0" applyFont="1" applyBorder="1" applyAlignment="1">
      <alignment vertical="center" wrapText="1"/>
    </xf>
    <xf numFmtId="0" fontId="58" fillId="0" borderId="3" xfId="0" applyFont="1" applyBorder="1" applyAlignment="1">
      <alignment vertical="center" wrapText="1"/>
    </xf>
    <xf numFmtId="0" fontId="59" fillId="0" borderId="1" xfId="0" applyFont="1" applyBorder="1" applyAlignment="1">
      <alignment vertical="center" wrapText="1"/>
    </xf>
    <xf numFmtId="0" fontId="59" fillId="0" borderId="3" xfId="0" applyFont="1" applyBorder="1" applyAlignment="1">
      <alignment vertical="center" wrapText="1"/>
    </xf>
    <xf numFmtId="0" fontId="57" fillId="0" borderId="57" xfId="0" applyFont="1" applyBorder="1" applyAlignment="1">
      <alignment vertical="center" wrapText="1"/>
    </xf>
    <xf numFmtId="0" fontId="57" fillId="0" borderId="0" xfId="0" applyFont="1" applyBorder="1" applyAlignment="1">
      <alignment vertical="center" wrapText="1"/>
    </xf>
    <xf numFmtId="0" fontId="56" fillId="0" borderId="0" xfId="0" applyFont="1" applyAlignment="1">
      <alignment vertical="center" wrapText="1"/>
    </xf>
    <xf numFmtId="0" fontId="56" fillId="0" borderId="0" xfId="0" applyFont="1" applyAlignment="1">
      <alignment vertical="center"/>
    </xf>
    <xf numFmtId="0" fontId="57" fillId="0" borderId="0" xfId="0" applyFont="1" applyAlignment="1">
      <alignment vertical="center"/>
    </xf>
    <xf numFmtId="0" fontId="56" fillId="0" borderId="0" xfId="0" applyFont="1"/>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 xfId="0" applyFont="1" applyBorder="1" applyAlignment="1">
      <alignment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7" fillId="0" borderId="5" xfId="0" applyFont="1" applyBorder="1" applyAlignment="1">
      <alignment vertical="center" wrapText="1"/>
    </xf>
    <xf numFmtId="0" fontId="56" fillId="0" borderId="60" xfId="0" applyFont="1" applyBorder="1" applyAlignment="1">
      <alignment vertical="top" wrapText="1"/>
    </xf>
    <xf numFmtId="0" fontId="56" fillId="0" borderId="62" xfId="0" applyFont="1" applyBorder="1" applyAlignment="1">
      <alignment vertical="center" wrapText="1"/>
    </xf>
    <xf numFmtId="0" fontId="56" fillId="0" borderId="0" xfId="0" applyFont="1" applyBorder="1" applyAlignment="1">
      <alignment horizontal="justify" vertical="center" wrapText="1"/>
    </xf>
    <xf numFmtId="0" fontId="56" fillId="0" borderId="61" xfId="0" applyFont="1" applyBorder="1" applyAlignment="1">
      <alignment vertical="center" wrapText="1"/>
    </xf>
    <xf numFmtId="0" fontId="58" fillId="0" borderId="60" xfId="0" applyFont="1" applyBorder="1" applyAlignment="1">
      <alignment horizontal="justify" vertical="center" wrapText="1"/>
    </xf>
    <xf numFmtId="0" fontId="56" fillId="0" borderId="60" xfId="0" applyFont="1" applyBorder="1" applyAlignment="1">
      <alignment vertical="center" wrapText="1"/>
    </xf>
    <xf numFmtId="0" fontId="56" fillId="0" borderId="8" xfId="0" applyFont="1" applyBorder="1" applyAlignment="1">
      <alignment horizontal="justify" vertical="center" wrapText="1"/>
    </xf>
    <xf numFmtId="0" fontId="10" fillId="4" borderId="30" xfId="0" applyFont="1" applyFill="1" applyBorder="1" applyAlignment="1" applyProtection="1">
      <alignment horizontal="left" vertical="center" wrapText="1" indent="1"/>
    </xf>
    <xf numFmtId="0" fontId="10" fillId="4" borderId="46" xfId="0" applyFont="1" applyFill="1" applyBorder="1" applyAlignment="1" applyProtection="1">
      <alignment horizontal="left" vertical="center" wrapText="1" indent="1"/>
    </xf>
    <xf numFmtId="0" fontId="10" fillId="4" borderId="47" xfId="0" applyFont="1" applyFill="1" applyBorder="1" applyAlignment="1" applyProtection="1">
      <alignment horizontal="left" vertical="center" wrapText="1" indent="1"/>
    </xf>
    <xf numFmtId="0" fontId="10" fillId="4" borderId="23" xfId="0" applyFont="1" applyFill="1" applyBorder="1" applyAlignment="1" applyProtection="1">
      <alignment horizontal="left" vertical="center" wrapText="1" indent="1"/>
    </xf>
    <xf numFmtId="0" fontId="13" fillId="6" borderId="12" xfId="0" applyFont="1" applyFill="1" applyBorder="1" applyAlignment="1" applyProtection="1">
      <alignment horizontal="left" vertical="center" wrapText="1"/>
    </xf>
    <xf numFmtId="0" fontId="13" fillId="6" borderId="14" xfId="0" applyFont="1" applyFill="1" applyBorder="1" applyAlignment="1" applyProtection="1">
      <alignment horizontal="left" vertical="center" wrapText="1"/>
    </xf>
    <xf numFmtId="0" fontId="13" fillId="6" borderId="29" xfId="0" applyFont="1" applyFill="1" applyBorder="1" applyAlignment="1" applyProtection="1">
      <alignment horizontal="left" vertical="center" wrapText="1"/>
    </xf>
    <xf numFmtId="0" fontId="0" fillId="6" borderId="18" xfId="0" applyFill="1" applyBorder="1" applyAlignment="1" applyProtection="1">
      <alignment horizontal="center"/>
    </xf>
    <xf numFmtId="0" fontId="0" fillId="6" borderId="14" xfId="0" applyFill="1" applyBorder="1" applyAlignment="1" applyProtection="1">
      <alignment horizontal="center"/>
    </xf>
    <xf numFmtId="0" fontId="0" fillId="6" borderId="29" xfId="0" applyFill="1" applyBorder="1" applyAlignment="1" applyProtection="1">
      <alignment horizontal="center"/>
    </xf>
    <xf numFmtId="0" fontId="2" fillId="0" borderId="1" xfId="0" applyFont="1" applyBorder="1" applyAlignment="1" applyProtection="1">
      <alignment horizontal="left" vertical="top" wrapText="1" indent="1"/>
    </xf>
    <xf numFmtId="0" fontId="2" fillId="0" borderId="2" xfId="0" applyFont="1" applyBorder="1" applyAlignment="1" applyProtection="1">
      <alignment horizontal="left" vertical="top" wrapText="1" indent="1"/>
    </xf>
    <xf numFmtId="0" fontId="2" fillId="0" borderId="25" xfId="0" applyFont="1" applyBorder="1" applyAlignment="1" applyProtection="1">
      <alignment horizontal="left" vertical="top" wrapText="1" indent="1"/>
    </xf>
    <xf numFmtId="0" fontId="12" fillId="2" borderId="2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167" fontId="0" fillId="0" borderId="46" xfId="0" applyNumberFormat="1" applyFill="1" applyBorder="1" applyAlignment="1" applyProtection="1">
      <alignment horizontal="center" vertical="center" wrapText="1"/>
      <protection locked="0"/>
    </xf>
    <xf numFmtId="167" fontId="0" fillId="0" borderId="23" xfId="0" applyNumberFormat="1" applyFill="1" applyBorder="1" applyAlignment="1" applyProtection="1">
      <alignment horizontal="center" vertical="center" wrapText="1"/>
      <protection locked="0"/>
    </xf>
    <xf numFmtId="167" fontId="0" fillId="0" borderId="34" xfId="0" applyNumberFormat="1" applyFill="1" applyBorder="1" applyAlignment="1" applyProtection="1">
      <alignment horizontal="center" vertical="center" wrapText="1"/>
      <protection locked="0"/>
    </xf>
    <xf numFmtId="167" fontId="0" fillId="0" borderId="35" xfId="0" applyNumberFormat="1" applyFill="1" applyBorder="1" applyAlignment="1" applyProtection="1">
      <alignment horizontal="center" vertical="center" wrapText="1"/>
      <protection locked="0"/>
    </xf>
    <xf numFmtId="167" fontId="0" fillId="0" borderId="32" xfId="0" applyNumberFormat="1" applyFill="1" applyBorder="1" applyAlignment="1" applyProtection="1">
      <alignment horizontal="center" vertical="center" wrapText="1"/>
      <protection locked="0"/>
    </xf>
    <xf numFmtId="167" fontId="0" fillId="0" borderId="24" xfId="0" applyNumberFormat="1" applyFill="1" applyBorder="1" applyAlignment="1" applyProtection="1">
      <alignment horizontal="center" vertical="center" wrapText="1"/>
      <protection locked="0"/>
    </xf>
    <xf numFmtId="166" fontId="0" fillId="3" borderId="46" xfId="0" applyNumberFormat="1" applyFill="1" applyBorder="1" applyAlignment="1" applyProtection="1">
      <alignment horizontal="center" vertical="center" wrapText="1"/>
      <protection locked="0"/>
    </xf>
    <xf numFmtId="166" fontId="0" fillId="3" borderId="54" xfId="0" applyNumberFormat="1" applyFill="1" applyBorder="1" applyAlignment="1" applyProtection="1">
      <alignment horizontal="center" vertical="center" wrapText="1"/>
      <protection locked="0"/>
    </xf>
    <xf numFmtId="166" fontId="0" fillId="3" borderId="34" xfId="0" applyNumberFormat="1" applyFill="1" applyBorder="1" applyAlignment="1" applyProtection="1">
      <alignment horizontal="center" vertical="center" wrapText="1"/>
      <protection locked="0"/>
    </xf>
    <xf numFmtId="166" fontId="0" fillId="3" borderId="7" xfId="0" applyNumberFormat="1" applyFill="1" applyBorder="1" applyAlignment="1" applyProtection="1">
      <alignment horizontal="center" vertical="center" wrapText="1"/>
      <protection locked="0"/>
    </xf>
    <xf numFmtId="166" fontId="0" fillId="3" borderId="32" xfId="0" applyNumberFormat="1" applyFill="1" applyBorder="1" applyAlignment="1" applyProtection="1">
      <alignment horizontal="center" vertical="center" wrapText="1"/>
      <protection locked="0"/>
    </xf>
    <xf numFmtId="166" fontId="0" fillId="3" borderId="55" xfId="0" applyNumberFormat="1" applyFill="1" applyBorder="1" applyAlignment="1" applyProtection="1">
      <alignment horizontal="center" vertical="center" wrapText="1"/>
      <protection locked="0"/>
    </xf>
    <xf numFmtId="0" fontId="38" fillId="4" borderId="32" xfId="2" applyFont="1" applyFill="1" applyBorder="1" applyAlignment="1" applyProtection="1">
      <alignment horizontal="left" vertical="center" wrapText="1" indent="1"/>
    </xf>
    <xf numFmtId="0" fontId="38" fillId="4" borderId="31" xfId="2" applyFont="1" applyFill="1" applyBorder="1" applyAlignment="1" applyProtection="1">
      <alignment horizontal="left" vertical="center" wrapText="1" indent="1"/>
    </xf>
    <xf numFmtId="0" fontId="38" fillId="4" borderId="24" xfId="2" applyFont="1" applyFill="1" applyBorder="1" applyAlignment="1" applyProtection="1">
      <alignment horizontal="left" vertical="center" wrapText="1" indent="1"/>
    </xf>
    <xf numFmtId="0" fontId="17" fillId="13" borderId="3" xfId="0" applyFont="1" applyFill="1" applyBorder="1" applyAlignment="1" applyProtection="1">
      <alignment horizontal="center" vertical="center" wrapText="1"/>
    </xf>
    <xf numFmtId="0" fontId="18" fillId="13" borderId="4" xfId="0" applyFont="1" applyFill="1" applyBorder="1" applyAlignment="1" applyProtection="1">
      <alignment vertical="center"/>
    </xf>
    <xf numFmtId="0" fontId="18" fillId="13" borderId="5" xfId="0" applyFont="1" applyFill="1" applyBorder="1" applyAlignment="1" applyProtection="1">
      <alignment vertical="center"/>
    </xf>
    <xf numFmtId="0" fontId="3" fillId="4" borderId="30" xfId="0" applyFont="1" applyFill="1" applyBorder="1" applyAlignment="1" applyProtection="1">
      <alignment horizontal="left" vertical="center" wrapText="1" indent="1"/>
    </xf>
    <xf numFmtId="0" fontId="10" fillId="4" borderId="12" xfId="0" applyFont="1" applyFill="1" applyBorder="1" applyAlignment="1" applyProtection="1">
      <alignment horizontal="left" vertical="center" wrapText="1" indent="1"/>
    </xf>
    <xf numFmtId="0" fontId="15" fillId="4" borderId="30" xfId="0" applyFont="1" applyFill="1" applyBorder="1" applyAlignment="1" applyProtection="1">
      <alignment horizontal="left" vertical="center" wrapText="1" indent="1"/>
    </xf>
    <xf numFmtId="10" fontId="0" fillId="4" borderId="30" xfId="1" applyNumberFormat="1" applyFont="1" applyFill="1" applyBorder="1" applyAlignment="1" applyProtection="1">
      <alignment horizontal="center"/>
    </xf>
    <xf numFmtId="10" fontId="0" fillId="4" borderId="38" xfId="1" applyNumberFormat="1" applyFont="1" applyFill="1" applyBorder="1" applyAlignment="1" applyProtection="1">
      <alignment horizontal="center"/>
    </xf>
    <xf numFmtId="10" fontId="0" fillId="4" borderId="12" xfId="1" applyNumberFormat="1" applyFont="1" applyFill="1" applyBorder="1" applyAlignment="1" applyProtection="1">
      <alignment horizontal="center"/>
    </xf>
    <xf numFmtId="0" fontId="17" fillId="8" borderId="3" xfId="0" applyFont="1" applyFill="1" applyBorder="1" applyAlignment="1" applyProtection="1">
      <alignment horizontal="center" vertical="center" wrapText="1"/>
    </xf>
    <xf numFmtId="0" fontId="18" fillId="8" borderId="4" xfId="0" applyFont="1" applyFill="1" applyBorder="1" applyAlignment="1" applyProtection="1">
      <alignment vertical="center"/>
    </xf>
    <xf numFmtId="0" fontId="18" fillId="8" borderId="5" xfId="0" applyFont="1" applyFill="1" applyBorder="1" applyAlignment="1" applyProtection="1">
      <alignment vertical="center"/>
    </xf>
    <xf numFmtId="0" fontId="17" fillId="7" borderId="27" xfId="0"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xf>
    <xf numFmtId="0" fontId="17" fillId="7" borderId="25" xfId="0" applyFont="1" applyFill="1" applyBorder="1" applyAlignment="1" applyProtection="1">
      <alignment horizontal="center" vertical="center" wrapText="1"/>
    </xf>
    <xf numFmtId="0" fontId="10" fillId="4" borderId="34" xfId="0" applyFont="1" applyFill="1" applyBorder="1" applyAlignment="1" applyProtection="1">
      <alignment horizontal="left" vertical="center" wrapText="1" indent="1"/>
    </xf>
    <xf numFmtId="0" fontId="10" fillId="4" borderId="0" xfId="0" applyFont="1" applyFill="1" applyBorder="1" applyAlignment="1" applyProtection="1">
      <alignment horizontal="left" vertical="center" wrapText="1" indent="1"/>
    </xf>
    <xf numFmtId="0" fontId="10" fillId="4" borderId="35" xfId="0" applyFont="1" applyFill="1" applyBorder="1" applyAlignment="1" applyProtection="1">
      <alignment horizontal="left" vertical="center" wrapText="1" indent="1"/>
    </xf>
    <xf numFmtId="0" fontId="24" fillId="4" borderId="34" xfId="2" applyFill="1" applyBorder="1" applyAlignment="1" applyProtection="1">
      <alignment horizontal="left" wrapText="1" indent="1"/>
    </xf>
    <xf numFmtId="0" fontId="24" fillId="4" borderId="0" xfId="2" applyFill="1" applyBorder="1" applyAlignment="1" applyProtection="1">
      <alignment horizontal="left" wrapText="1" indent="1"/>
    </xf>
    <xf numFmtId="0" fontId="24" fillId="4" borderId="35" xfId="2" applyFill="1" applyBorder="1" applyAlignment="1" applyProtection="1">
      <alignment horizontal="left" wrapText="1" indent="1"/>
    </xf>
    <xf numFmtId="0" fontId="10" fillId="4" borderId="14" xfId="0" applyFont="1" applyFill="1" applyBorder="1" applyAlignment="1" applyProtection="1">
      <alignment horizontal="left" vertical="center" wrapText="1" indent="1"/>
    </xf>
    <xf numFmtId="0" fontId="10" fillId="4" borderId="15" xfId="0" applyFont="1" applyFill="1" applyBorder="1" applyAlignment="1" applyProtection="1">
      <alignment horizontal="left" vertical="center" wrapText="1" indent="1"/>
    </xf>
    <xf numFmtId="0" fontId="3" fillId="4" borderId="46" xfId="0" applyFont="1" applyFill="1" applyBorder="1" applyAlignment="1" applyProtection="1">
      <alignment horizontal="left" vertical="center" wrapText="1" indent="1"/>
    </xf>
    <xf numFmtId="0" fontId="3" fillId="4" borderId="47" xfId="0" applyFont="1" applyFill="1" applyBorder="1" applyAlignment="1" applyProtection="1">
      <alignment horizontal="left" vertical="center" wrapText="1" indent="1"/>
    </xf>
    <xf numFmtId="0" fontId="3" fillId="4" borderId="23" xfId="0" applyFont="1" applyFill="1" applyBorder="1" applyAlignment="1" applyProtection="1">
      <alignment horizontal="left" vertical="center" wrapText="1" indent="1"/>
    </xf>
    <xf numFmtId="0" fontId="3" fillId="4" borderId="12"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indent="1"/>
    </xf>
    <xf numFmtId="0" fontId="22" fillId="10" borderId="31" xfId="0" applyFont="1" applyFill="1" applyBorder="1" applyAlignment="1" applyProtection="1">
      <alignment horizontal="left" vertical="center" wrapText="1" indent="1"/>
    </xf>
    <xf numFmtId="0" fontId="22" fillId="10" borderId="24" xfId="0" applyFont="1" applyFill="1" applyBorder="1" applyAlignment="1" applyProtection="1">
      <alignment horizontal="left" vertical="center" wrapText="1" indent="1"/>
    </xf>
    <xf numFmtId="0" fontId="3" fillId="4" borderId="15" xfId="0" applyFont="1" applyFill="1" applyBorder="1" applyAlignment="1" applyProtection="1">
      <alignment horizontal="left" vertical="center" wrapText="1" indent="1"/>
    </xf>
    <xf numFmtId="4" fontId="0" fillId="10" borderId="34" xfId="0" applyNumberFormat="1" applyFill="1" applyBorder="1" applyAlignment="1" applyProtection="1">
      <alignment horizontal="center"/>
    </xf>
    <xf numFmtId="4" fontId="0" fillId="10" borderId="0" xfId="0" applyNumberFormat="1" applyFill="1" applyBorder="1" applyAlignment="1" applyProtection="1">
      <alignment horizontal="center"/>
    </xf>
    <xf numFmtId="4" fontId="0" fillId="10" borderId="48" xfId="0" applyNumberFormat="1" applyFill="1" applyBorder="1" applyAlignment="1" applyProtection="1">
      <alignment horizontal="center"/>
    </xf>
    <xf numFmtId="4" fontId="0" fillId="10" borderId="8" xfId="0" applyNumberFormat="1" applyFill="1" applyBorder="1" applyAlignment="1" applyProtection="1">
      <alignment horizontal="center"/>
    </xf>
    <xf numFmtId="0" fontId="51" fillId="4" borderId="12" xfId="0" applyFont="1" applyFill="1" applyBorder="1" applyAlignment="1" applyProtection="1">
      <alignment horizontal="left" vertical="center" wrapText="1" indent="1"/>
    </xf>
    <xf numFmtId="0" fontId="51" fillId="4" borderId="14" xfId="0" applyFont="1" applyFill="1" applyBorder="1" applyAlignment="1" applyProtection="1">
      <alignment horizontal="left" vertical="center" wrapText="1" indent="1"/>
    </xf>
    <xf numFmtId="0" fontId="51" fillId="4" borderId="15" xfId="0" applyFont="1" applyFill="1" applyBorder="1" applyAlignment="1" applyProtection="1">
      <alignment horizontal="left" vertical="center" wrapText="1" indent="1"/>
    </xf>
    <xf numFmtId="0" fontId="51" fillId="4" borderId="13" xfId="0" applyFont="1" applyFill="1" applyBorder="1" applyAlignment="1" applyProtection="1">
      <alignment horizontal="left" vertical="center" wrapText="1" indent="1"/>
    </xf>
    <xf numFmtId="0" fontId="51" fillId="4" borderId="22" xfId="0" applyFont="1" applyFill="1" applyBorder="1" applyAlignment="1" applyProtection="1">
      <alignment horizontal="left" vertical="center" wrapText="1" indent="1"/>
    </xf>
    <xf numFmtId="0" fontId="51" fillId="4" borderId="51" xfId="0" applyFont="1" applyFill="1" applyBorder="1" applyAlignment="1" applyProtection="1">
      <alignment horizontal="left" vertical="center" wrapText="1" indent="1"/>
    </xf>
    <xf numFmtId="49" fontId="39" fillId="6" borderId="30" xfId="4" applyNumberFormat="1" applyFont="1" applyFill="1" applyBorder="1" applyAlignment="1" applyProtection="1">
      <alignment horizontal="left" vertical="center" wrapText="1" indent="1"/>
    </xf>
    <xf numFmtId="49" fontId="39" fillId="6" borderId="30" xfId="3" applyNumberFormat="1" applyFont="1" applyFill="1" applyBorder="1" applyAlignment="1" applyProtection="1">
      <alignment horizontal="left" vertical="center" indent="1"/>
    </xf>
    <xf numFmtId="0" fontId="41" fillId="7" borderId="30" xfId="4" applyFont="1" applyFill="1" applyBorder="1" applyAlignment="1" applyProtection="1">
      <alignment horizontal="center" vertical="center" wrapText="1"/>
    </xf>
    <xf numFmtId="0" fontId="35" fillId="0" borderId="47" xfId="4" applyFont="1" applyFill="1" applyBorder="1" applyAlignment="1" applyProtection="1">
      <alignment horizontal="center" vertical="center" wrapText="1"/>
    </xf>
    <xf numFmtId="0" fontId="35" fillId="0" borderId="0" xfId="4" applyFont="1" applyFill="1" applyBorder="1" applyAlignment="1" applyProtection="1">
      <alignment horizontal="center" vertical="center" wrapText="1"/>
    </xf>
    <xf numFmtId="0" fontId="35" fillId="0" borderId="31" xfId="4" applyFont="1" applyFill="1" applyBorder="1" applyAlignment="1" applyProtection="1">
      <alignment horizontal="center" vertical="center" wrapText="1"/>
    </xf>
    <xf numFmtId="0" fontId="36" fillId="0" borderId="0" xfId="3" applyFont="1" applyFill="1" applyBorder="1" applyAlignment="1" applyProtection="1">
      <alignment horizontal="left" vertical="center" wrapText="1"/>
    </xf>
    <xf numFmtId="0" fontId="33" fillId="15" borderId="30" xfId="4" applyFont="1" applyFill="1" applyBorder="1" applyAlignment="1" applyProtection="1">
      <alignment horizontal="center" vertical="center" wrapText="1"/>
    </xf>
    <xf numFmtId="49" fontId="39" fillId="6" borderId="12" xfId="4" applyNumberFormat="1" applyFont="1" applyFill="1" applyBorder="1" applyAlignment="1" applyProtection="1">
      <alignment horizontal="left" vertical="center" wrapText="1" indent="1"/>
    </xf>
    <xf numFmtId="49" fontId="39" fillId="6" borderId="14" xfId="4" applyNumberFormat="1" applyFont="1" applyFill="1" applyBorder="1" applyAlignment="1" applyProtection="1">
      <alignment horizontal="left" vertical="center" wrapText="1" indent="1"/>
    </xf>
    <xf numFmtId="49" fontId="39" fillId="6" borderId="15" xfId="4" applyNumberFormat="1" applyFont="1" applyFill="1" applyBorder="1" applyAlignment="1" applyProtection="1">
      <alignment horizontal="left" vertical="center" wrapText="1" indent="1"/>
    </xf>
    <xf numFmtId="0" fontId="33" fillId="15" borderId="12" xfId="4" applyFont="1" applyFill="1" applyBorder="1" applyAlignment="1" applyProtection="1">
      <alignment horizontal="center" vertical="center" wrapText="1"/>
    </xf>
    <xf numFmtId="0" fontId="33" fillId="15" borderId="14" xfId="4" applyFont="1" applyFill="1" applyBorder="1" applyAlignment="1" applyProtection="1">
      <alignment horizontal="center" vertical="center" wrapText="1"/>
    </xf>
    <xf numFmtId="0" fontId="33" fillId="15" borderId="15" xfId="4" applyFont="1" applyFill="1" applyBorder="1" applyAlignment="1" applyProtection="1">
      <alignment horizontal="center" vertical="center" wrapText="1"/>
    </xf>
    <xf numFmtId="49" fontId="39" fillId="6" borderId="30" xfId="5" applyNumberFormat="1" applyFont="1" applyFill="1" applyBorder="1" applyAlignment="1" applyProtection="1">
      <alignment horizontal="left" vertical="center" wrapText="1" indent="1"/>
    </xf>
    <xf numFmtId="49" fontId="39" fillId="6" borderId="30" xfId="3" applyNumberFormat="1" applyFont="1" applyFill="1" applyBorder="1" applyAlignment="1" applyProtection="1">
      <alignment horizontal="left" vertical="center" wrapText="1" indent="1"/>
    </xf>
  </cellXfs>
  <cellStyles count="7">
    <cellStyle name="Hiperveza" xfId="2" builtinId="8"/>
    <cellStyle name="Normal 2" xfId="3" xr:uid="{00000000-0005-0000-0000-000002000000}"/>
    <cellStyle name="Normal 3" xfId="4" xr:uid="{00000000-0005-0000-0000-000003000000}"/>
    <cellStyle name="Normal 4" xfId="5" xr:uid="{00000000-0005-0000-0000-000004000000}"/>
    <cellStyle name="Normalno" xfId="0" builtinId="0"/>
    <cellStyle name="Obično 10" xfId="6" xr:uid="{00000000-0005-0000-0000-000005000000}"/>
    <cellStyle name="Postotak" xfId="1" builtinId="5"/>
  </cellStyles>
  <dxfs count="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33"/>
      <color rgb="FFCCCCFF"/>
      <color rgb="FFFFFFCC"/>
      <color rgb="FF003366"/>
      <color rgb="FF0000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W147"/>
  <sheetViews>
    <sheetView showGridLines="0" tabSelected="1" zoomScale="85" zoomScaleNormal="85" zoomScaleSheetLayoutView="65" workbookViewId="0">
      <pane xSplit="2" ySplit="2" topLeftCell="E3" activePane="bottomRight" state="frozen"/>
      <selection pane="topRight" activeCell="C1" sqref="C1"/>
      <selection pane="bottomLeft" activeCell="A5" sqref="A5"/>
      <selection pane="bottomRight" activeCell="I131" sqref="I131"/>
    </sheetView>
  </sheetViews>
  <sheetFormatPr defaultColWidth="9.140625" defaultRowHeight="28.5" x14ac:dyDescent="0.25"/>
  <cols>
    <col min="1" max="1" width="8.5703125" style="4" customWidth="1"/>
    <col min="2" max="2" width="77.42578125" style="1" customWidth="1"/>
    <col min="3" max="3" width="11.42578125" style="1" hidden="1" customWidth="1"/>
    <col min="4" max="4" width="13.42578125" style="1" hidden="1" customWidth="1"/>
    <col min="5" max="5" width="18" style="1" customWidth="1"/>
    <col min="6" max="6" width="43.5703125" style="1" customWidth="1"/>
    <col min="7" max="7" width="15.7109375" style="1" customWidth="1"/>
    <col min="8" max="8" width="20.7109375" style="2" customWidth="1"/>
    <col min="9" max="9" width="24" style="2" bestFit="1" customWidth="1"/>
    <col min="10" max="10" width="18.85546875" style="1" bestFit="1" customWidth="1"/>
    <col min="11" max="11" width="15.7109375" style="1" bestFit="1" customWidth="1"/>
    <col min="12" max="12" width="15.28515625" style="1" bestFit="1" customWidth="1"/>
    <col min="13" max="13" width="15" style="1" bestFit="1" customWidth="1"/>
    <col min="14" max="14" width="20.7109375" style="3" bestFit="1" customWidth="1"/>
    <col min="15" max="15" width="20.7109375" style="31" bestFit="1" customWidth="1"/>
    <col min="16" max="16" width="13.140625" style="1" bestFit="1" customWidth="1"/>
    <col min="17" max="17" width="8.140625" style="1" bestFit="1" customWidth="1"/>
    <col min="18" max="18" width="8" style="1" bestFit="1" customWidth="1"/>
    <col min="19" max="19" width="14.28515625" style="1" bestFit="1" customWidth="1"/>
    <col min="20" max="21" width="20.28515625" style="1" bestFit="1" customWidth="1"/>
    <col min="22" max="23" width="11.7109375" style="1" bestFit="1" customWidth="1"/>
    <col min="24" max="16384" width="9.140625" style="1"/>
  </cols>
  <sheetData>
    <row r="1" spans="1:21" ht="90.75" customHeight="1" thickBot="1" x14ac:dyDescent="0.3">
      <c r="A1" s="37" t="s">
        <v>31</v>
      </c>
      <c r="B1" s="312" t="s">
        <v>383</v>
      </c>
      <c r="C1" s="313"/>
      <c r="D1" s="313"/>
      <c r="E1" s="313"/>
      <c r="F1" s="313"/>
      <c r="G1" s="313"/>
      <c r="H1" s="313"/>
      <c r="I1" s="314"/>
      <c r="J1" s="309" t="s">
        <v>343</v>
      </c>
      <c r="K1" s="310"/>
      <c r="L1" s="310"/>
      <c r="M1" s="310"/>
      <c r="N1" s="310"/>
      <c r="O1" s="311"/>
      <c r="P1" s="300" t="s">
        <v>75</v>
      </c>
      <c r="Q1" s="301"/>
      <c r="R1" s="301"/>
      <c r="S1" s="301"/>
      <c r="T1" s="301"/>
      <c r="U1" s="302"/>
    </row>
    <row r="2" spans="1:21" ht="105.75" thickBot="1" x14ac:dyDescent="0.3">
      <c r="A2" s="38"/>
      <c r="B2" s="39" t="s">
        <v>54</v>
      </c>
      <c r="C2" s="40" t="s">
        <v>22</v>
      </c>
      <c r="D2" s="41" t="s">
        <v>21</v>
      </c>
      <c r="E2" s="40" t="s">
        <v>30</v>
      </c>
      <c r="F2" s="42" t="s">
        <v>49</v>
      </c>
      <c r="G2" s="42" t="s">
        <v>356</v>
      </c>
      <c r="H2" s="43" t="s">
        <v>50</v>
      </c>
      <c r="I2" s="44" t="s">
        <v>51</v>
      </c>
      <c r="J2" s="45" t="s">
        <v>29</v>
      </c>
      <c r="K2" s="46" t="s">
        <v>18</v>
      </c>
      <c r="L2" s="46" t="s">
        <v>19</v>
      </c>
      <c r="M2" s="46" t="s">
        <v>20</v>
      </c>
      <c r="N2" s="47" t="s">
        <v>52</v>
      </c>
      <c r="O2" s="48" t="s">
        <v>53</v>
      </c>
      <c r="P2" s="143" t="s">
        <v>71</v>
      </c>
      <c r="Q2" s="144" t="s">
        <v>72</v>
      </c>
      <c r="R2" s="144" t="s">
        <v>73</v>
      </c>
      <c r="S2" s="144" t="s">
        <v>74</v>
      </c>
      <c r="T2" s="145" t="s">
        <v>102</v>
      </c>
      <c r="U2" s="146" t="s">
        <v>103</v>
      </c>
    </row>
    <row r="3" spans="1:21" ht="44.25" customHeight="1" x14ac:dyDescent="0.25">
      <c r="A3" s="49" t="s">
        <v>0</v>
      </c>
      <c r="B3" s="50" t="s">
        <v>99</v>
      </c>
      <c r="C3" s="51" t="s">
        <v>17</v>
      </c>
      <c r="D3" s="51"/>
      <c r="E3" s="51"/>
      <c r="F3" s="51"/>
      <c r="G3" s="52"/>
      <c r="H3" s="53">
        <f>SUM(H5:H95)</f>
        <v>0</v>
      </c>
      <c r="I3" s="53">
        <f>SUM(I5:I95)</f>
        <v>0</v>
      </c>
      <c r="J3" s="54"/>
      <c r="K3" s="55"/>
      <c r="L3" s="55"/>
      <c r="M3" s="56"/>
      <c r="N3" s="53">
        <f>SUM(N5:N95)</f>
        <v>0</v>
      </c>
      <c r="O3" s="53">
        <f>SUM(O5:O95)</f>
        <v>0</v>
      </c>
      <c r="P3" s="54"/>
      <c r="Q3" s="55"/>
      <c r="R3" s="55"/>
      <c r="S3" s="56"/>
      <c r="T3" s="53">
        <f>SUM(T5:T95)</f>
        <v>0</v>
      </c>
      <c r="U3" s="53">
        <f>SUM(U5:U95)</f>
        <v>0</v>
      </c>
    </row>
    <row r="4" spans="1:21" s="214" customFormat="1" ht="47.25" customHeight="1" x14ac:dyDescent="0.25">
      <c r="A4" s="220"/>
      <c r="B4" s="225" t="s">
        <v>345</v>
      </c>
      <c r="C4" s="215"/>
      <c r="D4" s="215"/>
      <c r="E4" s="215"/>
      <c r="F4" s="215"/>
      <c r="G4" s="215"/>
      <c r="H4" s="216"/>
      <c r="I4" s="216"/>
      <c r="J4" s="217"/>
      <c r="K4" s="218"/>
      <c r="L4" s="218"/>
      <c r="M4" s="218"/>
      <c r="N4" s="216"/>
      <c r="O4" s="219"/>
      <c r="P4" s="217"/>
      <c r="Q4" s="218"/>
      <c r="R4" s="218"/>
      <c r="S4" s="218"/>
      <c r="T4" s="216"/>
      <c r="U4" s="219"/>
    </row>
    <row r="5" spans="1:21" ht="75.75" customHeight="1" x14ac:dyDescent="0.25">
      <c r="A5" s="58"/>
      <c r="B5" s="23" t="s">
        <v>326</v>
      </c>
      <c r="C5" s="19"/>
      <c r="D5" s="19"/>
      <c r="E5" s="19"/>
      <c r="F5" s="19"/>
      <c r="G5" s="19"/>
      <c r="H5" s="20"/>
      <c r="I5" s="20"/>
      <c r="J5" s="21"/>
      <c r="K5" s="19"/>
      <c r="L5" s="19"/>
      <c r="M5" s="19"/>
      <c r="N5" s="20"/>
      <c r="O5" s="22"/>
      <c r="P5" s="21"/>
      <c r="Q5" s="19"/>
      <c r="R5" s="19"/>
      <c r="S5" s="19"/>
      <c r="T5" s="20"/>
      <c r="U5" s="22"/>
    </row>
    <row r="6" spans="1:21" x14ac:dyDescent="0.25">
      <c r="A6" s="73"/>
      <c r="B6" s="231" t="s">
        <v>113</v>
      </c>
      <c r="C6" s="11"/>
      <c r="D6" s="11"/>
      <c r="E6" s="12"/>
      <c r="F6" s="11"/>
      <c r="G6" s="11"/>
      <c r="H6" s="13"/>
      <c r="I6" s="13"/>
      <c r="J6" s="18"/>
      <c r="K6" s="11"/>
      <c r="L6" s="11"/>
      <c r="M6" s="11"/>
      <c r="N6" s="13"/>
      <c r="O6" s="14"/>
      <c r="P6" s="18"/>
      <c r="Q6" s="11"/>
      <c r="R6" s="11"/>
      <c r="S6" s="11"/>
      <c r="T6" s="13"/>
      <c r="U6" s="14"/>
    </row>
    <row r="7" spans="1:21" s="25" customFormat="1" ht="2.1" customHeight="1" x14ac:dyDescent="0.2">
      <c r="A7" s="59"/>
      <c r="B7" s="60"/>
      <c r="C7" s="61"/>
      <c r="D7" s="61"/>
      <c r="E7" s="61"/>
      <c r="F7" s="61"/>
      <c r="G7" s="62"/>
      <c r="H7" s="62"/>
      <c r="I7" s="62"/>
      <c r="J7" s="63"/>
      <c r="K7" s="63"/>
      <c r="L7" s="63"/>
      <c r="M7" s="63"/>
      <c r="N7" s="63"/>
      <c r="O7" s="64"/>
      <c r="P7" s="63"/>
      <c r="Q7" s="63"/>
      <c r="R7" s="63"/>
      <c r="S7" s="63"/>
      <c r="T7" s="63"/>
      <c r="U7" s="64"/>
    </row>
    <row r="8" spans="1:21" x14ac:dyDescent="0.25">
      <c r="A8" s="10"/>
      <c r="B8" s="153"/>
      <c r="C8" s="5">
        <f>MyVlookup(B8,LPT!$B$13:$C$13,2)</f>
        <v>0</v>
      </c>
      <c r="D8" s="5">
        <f>MyVlookup(B8,LPT!$B$13:$D$13,3)</f>
        <v>0</v>
      </c>
      <c r="E8" s="15"/>
      <c r="F8" s="6"/>
      <c r="G8" s="35"/>
      <c r="H8" s="7"/>
      <c r="I8" s="69"/>
      <c r="J8" s="33"/>
      <c r="K8" s="15"/>
      <c r="L8" s="32"/>
      <c r="M8" s="34"/>
      <c r="N8" s="7"/>
      <c r="O8" s="69"/>
      <c r="P8" s="33"/>
      <c r="Q8" s="15"/>
      <c r="R8" s="147"/>
      <c r="S8" s="7"/>
      <c r="T8" s="7"/>
      <c r="U8" s="8"/>
    </row>
    <row r="9" spans="1:21" x14ac:dyDescent="0.25">
      <c r="A9" s="10"/>
      <c r="B9" s="153"/>
      <c r="C9" s="5">
        <f>MyVlookup(B9,LPT!$B$13:$C$13,2)</f>
        <v>0</v>
      </c>
      <c r="D9" s="5">
        <f>MyVlookup(B9,LPT!$B$13:$D$13,3)</f>
        <v>0</v>
      </c>
      <c r="E9" s="15"/>
      <c r="F9" s="6"/>
      <c r="G9" s="35"/>
      <c r="H9" s="7"/>
      <c r="I9" s="69"/>
      <c r="J9" s="33"/>
      <c r="K9" s="15"/>
      <c r="L9" s="32"/>
      <c r="M9" s="34"/>
      <c r="N9" s="7"/>
      <c r="O9" s="69"/>
      <c r="P9" s="33"/>
      <c r="Q9" s="15"/>
      <c r="R9" s="147"/>
      <c r="S9" s="7"/>
      <c r="T9" s="7"/>
      <c r="U9" s="8"/>
    </row>
    <row r="10" spans="1:21" x14ac:dyDescent="0.25">
      <c r="A10" s="73"/>
      <c r="B10" s="26" t="s">
        <v>40</v>
      </c>
      <c r="C10" s="11"/>
      <c r="D10" s="11"/>
      <c r="E10" s="12"/>
      <c r="F10" s="11"/>
      <c r="G10" s="11"/>
      <c r="H10" s="13"/>
      <c r="I10" s="13"/>
      <c r="J10" s="18"/>
      <c r="K10" s="11"/>
      <c r="L10" s="11"/>
      <c r="M10" s="11"/>
      <c r="N10" s="13"/>
      <c r="O10" s="14"/>
      <c r="P10" s="18"/>
      <c r="Q10" s="11"/>
      <c r="R10" s="11"/>
      <c r="S10" s="11"/>
      <c r="T10" s="13"/>
      <c r="U10" s="14"/>
    </row>
    <row r="11" spans="1:21" x14ac:dyDescent="0.25">
      <c r="A11" s="10"/>
      <c r="B11" s="153"/>
      <c r="C11" s="5">
        <f>MyVlookup(B11,LPT!$B$13:$C$29,2)</f>
        <v>0</v>
      </c>
      <c r="D11" s="5">
        <f>MyVlookup(B11,LPT!$B$13:$D$29,3)</f>
        <v>0</v>
      </c>
      <c r="E11" s="15"/>
      <c r="F11" s="6"/>
      <c r="G11" s="35"/>
      <c r="H11" s="7"/>
      <c r="I11" s="69"/>
      <c r="J11" s="33"/>
      <c r="K11" s="15"/>
      <c r="L11" s="32"/>
      <c r="M11" s="34"/>
      <c r="N11" s="7"/>
      <c r="O11" s="69"/>
      <c r="P11" s="33"/>
      <c r="Q11" s="15"/>
      <c r="R11" s="147"/>
      <c r="S11" s="7"/>
      <c r="T11" s="7"/>
      <c r="U11" s="8"/>
    </row>
    <row r="12" spans="1:21" x14ac:dyDescent="0.25">
      <c r="A12" s="10"/>
      <c r="B12" s="153"/>
      <c r="C12" s="5">
        <f>MyVlookup(B12,LPT!$B$13:$C$29,2)</f>
        <v>0</v>
      </c>
      <c r="D12" s="5">
        <f>MyVlookup(B12,LPT!$B$13:$D$29,3)</f>
        <v>0</v>
      </c>
      <c r="E12" s="15"/>
      <c r="F12" s="6"/>
      <c r="G12" s="35"/>
      <c r="H12" s="7"/>
      <c r="I12" s="69"/>
      <c r="J12" s="33"/>
      <c r="K12" s="15"/>
      <c r="L12" s="32"/>
      <c r="M12" s="34"/>
      <c r="N12" s="7"/>
      <c r="O12" s="69"/>
      <c r="P12" s="33"/>
      <c r="Q12" s="15"/>
      <c r="R12" s="147"/>
      <c r="S12" s="7"/>
      <c r="T12" s="7"/>
      <c r="U12" s="8"/>
    </row>
    <row r="13" spans="1:21" ht="30" x14ac:dyDescent="0.25">
      <c r="A13" s="73"/>
      <c r="B13" s="27" t="s">
        <v>327</v>
      </c>
      <c r="C13" s="19"/>
      <c r="D13" s="19"/>
      <c r="E13" s="19"/>
      <c r="F13" s="19"/>
      <c r="G13" s="19"/>
      <c r="H13" s="20"/>
      <c r="I13" s="20"/>
      <c r="J13" s="21"/>
      <c r="K13" s="19"/>
      <c r="L13" s="19"/>
      <c r="M13" s="19"/>
      <c r="N13" s="20"/>
      <c r="O13" s="22"/>
      <c r="P13" s="21"/>
      <c r="Q13" s="19"/>
      <c r="R13" s="19"/>
      <c r="S13" s="19"/>
      <c r="T13" s="20"/>
      <c r="U13" s="22"/>
    </row>
    <row r="14" spans="1:21" x14ac:dyDescent="0.25">
      <c r="A14" s="73"/>
      <c r="B14" s="26" t="s">
        <v>344</v>
      </c>
      <c r="C14" s="11"/>
      <c r="D14" s="11"/>
      <c r="E14" s="12"/>
      <c r="F14" s="11"/>
      <c r="G14" s="11"/>
      <c r="H14" s="13"/>
      <c r="I14" s="13"/>
      <c r="J14" s="18"/>
      <c r="K14" s="11"/>
      <c r="L14" s="11"/>
      <c r="M14" s="11"/>
      <c r="N14" s="13"/>
      <c r="O14" s="14"/>
      <c r="P14" s="18"/>
      <c r="Q14" s="11"/>
      <c r="R14" s="11"/>
      <c r="S14" s="11"/>
      <c r="T14" s="13"/>
      <c r="U14" s="14"/>
    </row>
    <row r="15" spans="1:21" x14ac:dyDescent="0.25">
      <c r="A15" s="10"/>
      <c r="B15" s="153"/>
      <c r="C15" s="5" t="e">
        <f>MyVlookup(B15,#REF!,2)</f>
        <v>#VALUE!</v>
      </c>
      <c r="D15" s="5" t="e">
        <f>MyVlookup(B15,#REF!,3)</f>
        <v>#VALUE!</v>
      </c>
      <c r="E15" s="15"/>
      <c r="F15" s="6"/>
      <c r="G15" s="35"/>
      <c r="H15" s="7"/>
      <c r="I15" s="69"/>
      <c r="J15" s="33"/>
      <c r="K15" s="15"/>
      <c r="L15" s="32"/>
      <c r="M15" s="34"/>
      <c r="N15" s="7"/>
      <c r="O15" s="69"/>
      <c r="P15" s="33"/>
      <c r="Q15" s="15"/>
      <c r="R15" s="147"/>
      <c r="S15" s="7"/>
      <c r="T15" s="7"/>
      <c r="U15" s="8"/>
    </row>
    <row r="16" spans="1:21" x14ac:dyDescent="0.25">
      <c r="A16" s="10"/>
      <c r="B16" s="153"/>
      <c r="C16" s="5" t="e">
        <f>MyVlookup(B16,#REF!,2)</f>
        <v>#VALUE!</v>
      </c>
      <c r="D16" s="5" t="e">
        <f>MyVlookup(B16,#REF!,3)</f>
        <v>#VALUE!</v>
      </c>
      <c r="E16" s="15"/>
      <c r="F16" s="6"/>
      <c r="G16" s="35"/>
      <c r="H16" s="7"/>
      <c r="I16" s="69"/>
      <c r="J16" s="33"/>
      <c r="K16" s="15"/>
      <c r="L16" s="32"/>
      <c r="M16" s="34"/>
      <c r="N16" s="7"/>
      <c r="O16" s="69"/>
      <c r="P16" s="33"/>
      <c r="Q16" s="15"/>
      <c r="R16" s="147"/>
      <c r="S16" s="7"/>
      <c r="T16" s="7"/>
      <c r="U16" s="8"/>
    </row>
    <row r="17" spans="1:21" x14ac:dyDescent="0.25">
      <c r="A17" s="73"/>
      <c r="B17" s="26" t="s">
        <v>40</v>
      </c>
      <c r="C17" s="11"/>
      <c r="D17" s="11"/>
      <c r="E17" s="12"/>
      <c r="F17" s="11"/>
      <c r="G17" s="11"/>
      <c r="H17" s="13"/>
      <c r="I17" s="13"/>
      <c r="J17" s="18"/>
      <c r="K17" s="11"/>
      <c r="L17" s="11"/>
      <c r="M17" s="11"/>
      <c r="N17" s="13"/>
      <c r="O17" s="14"/>
      <c r="P17" s="18"/>
      <c r="Q17" s="11"/>
      <c r="R17" s="11"/>
      <c r="S17" s="11"/>
      <c r="T17" s="13"/>
      <c r="U17" s="14"/>
    </row>
    <row r="18" spans="1:21" x14ac:dyDescent="0.25">
      <c r="A18" s="10"/>
      <c r="B18" s="153"/>
      <c r="C18" s="5" t="e">
        <f>MyVlookup(B18,#REF!,2)</f>
        <v>#VALUE!</v>
      </c>
      <c r="D18" s="5" t="e">
        <f>MyVlookup(B18,#REF!,3)</f>
        <v>#VALUE!</v>
      </c>
      <c r="E18" s="15"/>
      <c r="F18" s="6"/>
      <c r="G18" s="35"/>
      <c r="H18" s="7"/>
      <c r="I18" s="69"/>
      <c r="J18" s="33"/>
      <c r="K18" s="15"/>
      <c r="L18" s="32"/>
      <c r="M18" s="34"/>
      <c r="N18" s="7"/>
      <c r="O18" s="69"/>
      <c r="P18" s="33"/>
      <c r="Q18" s="15"/>
      <c r="R18" s="147"/>
      <c r="S18" s="7"/>
      <c r="T18" s="7"/>
      <c r="U18" s="8"/>
    </row>
    <row r="19" spans="1:21" x14ac:dyDescent="0.25">
      <c r="A19" s="10"/>
      <c r="B19" s="153"/>
      <c r="C19" s="5" t="e">
        <f>MyVlookup(B19,#REF!,2)</f>
        <v>#VALUE!</v>
      </c>
      <c r="D19" s="5" t="e">
        <f>MyVlookup(B19,#REF!,3)</f>
        <v>#VALUE!</v>
      </c>
      <c r="E19" s="15"/>
      <c r="F19" s="6"/>
      <c r="G19" s="35"/>
      <c r="H19" s="7"/>
      <c r="I19" s="69"/>
      <c r="J19" s="33"/>
      <c r="K19" s="15"/>
      <c r="L19" s="32"/>
      <c r="M19" s="34"/>
      <c r="N19" s="7"/>
      <c r="O19" s="69"/>
      <c r="P19" s="33"/>
      <c r="Q19" s="15"/>
      <c r="R19" s="147"/>
      <c r="S19" s="7"/>
      <c r="T19" s="7"/>
      <c r="U19" s="8"/>
    </row>
    <row r="20" spans="1:21" ht="45" x14ac:dyDescent="0.25">
      <c r="A20" s="73"/>
      <c r="B20" s="27" t="s">
        <v>328</v>
      </c>
      <c r="C20" s="19"/>
      <c r="D20" s="19"/>
      <c r="E20" s="19"/>
      <c r="F20" s="19"/>
      <c r="G20" s="19"/>
      <c r="H20" s="20"/>
      <c r="I20" s="20"/>
      <c r="J20" s="21"/>
      <c r="K20" s="19"/>
      <c r="L20" s="19"/>
      <c r="M20" s="19"/>
      <c r="N20" s="20"/>
      <c r="O20" s="22"/>
      <c r="P20" s="21"/>
      <c r="Q20" s="19"/>
      <c r="R20" s="19"/>
      <c r="S20" s="19"/>
      <c r="T20" s="20"/>
      <c r="U20" s="22"/>
    </row>
    <row r="21" spans="1:21" x14ac:dyDescent="0.25">
      <c r="A21" s="73"/>
      <c r="B21" s="26" t="s">
        <v>113</v>
      </c>
      <c r="C21" s="11"/>
      <c r="D21" s="11"/>
      <c r="E21" s="12"/>
      <c r="F21" s="11"/>
      <c r="G21" s="11"/>
      <c r="H21" s="13"/>
      <c r="I21" s="13"/>
      <c r="J21" s="18"/>
      <c r="K21" s="11"/>
      <c r="L21" s="11"/>
      <c r="M21" s="11"/>
      <c r="N21" s="13"/>
      <c r="O21" s="14"/>
      <c r="P21" s="18"/>
      <c r="Q21" s="11"/>
      <c r="R21" s="11"/>
      <c r="S21" s="11"/>
      <c r="T21" s="13"/>
      <c r="U21" s="14"/>
    </row>
    <row r="22" spans="1:21" x14ac:dyDescent="0.25">
      <c r="A22" s="10"/>
      <c r="B22" s="153"/>
      <c r="C22" s="5" t="e">
        <f>MyVlookup(B22,#REF!,2)</f>
        <v>#VALUE!</v>
      </c>
      <c r="D22" s="5" t="e">
        <f>MyVlookup(B22,#REF!,3)</f>
        <v>#VALUE!</v>
      </c>
      <c r="E22" s="15"/>
      <c r="F22" s="6"/>
      <c r="G22" s="35"/>
      <c r="H22" s="7"/>
      <c r="I22" s="69"/>
      <c r="J22" s="33"/>
      <c r="K22" s="15"/>
      <c r="L22" s="32"/>
      <c r="M22" s="34"/>
      <c r="N22" s="7"/>
      <c r="O22" s="69"/>
      <c r="P22" s="33"/>
      <c r="Q22" s="15"/>
      <c r="R22" s="147"/>
      <c r="S22" s="7"/>
      <c r="T22" s="7"/>
      <c r="U22" s="8"/>
    </row>
    <row r="23" spans="1:21" x14ac:dyDescent="0.25">
      <c r="A23" s="10"/>
      <c r="B23" s="153"/>
      <c r="C23" s="5" t="e">
        <f>MyVlookup(B23,#REF!,2)</f>
        <v>#VALUE!</v>
      </c>
      <c r="D23" s="5" t="e">
        <f>MyVlookup(B23,#REF!,3)</f>
        <v>#VALUE!</v>
      </c>
      <c r="E23" s="15"/>
      <c r="F23" s="6"/>
      <c r="G23" s="35"/>
      <c r="H23" s="7"/>
      <c r="I23" s="69"/>
      <c r="J23" s="33"/>
      <c r="K23" s="15"/>
      <c r="L23" s="32"/>
      <c r="M23" s="34"/>
      <c r="N23" s="7"/>
      <c r="O23" s="69"/>
      <c r="P23" s="33"/>
      <c r="Q23" s="15"/>
      <c r="R23" s="147"/>
      <c r="S23" s="7"/>
      <c r="T23" s="7"/>
      <c r="U23" s="8"/>
    </row>
    <row r="24" spans="1:21" x14ac:dyDescent="0.25">
      <c r="A24" s="73"/>
      <c r="B24" s="26" t="s">
        <v>40</v>
      </c>
      <c r="C24" s="11"/>
      <c r="D24" s="11"/>
      <c r="E24" s="12"/>
      <c r="F24" s="11"/>
      <c r="G24" s="11"/>
      <c r="H24" s="13"/>
      <c r="I24" s="13"/>
      <c r="J24" s="18"/>
      <c r="K24" s="11"/>
      <c r="L24" s="11"/>
      <c r="M24" s="11"/>
      <c r="N24" s="13"/>
      <c r="O24" s="14"/>
      <c r="P24" s="18"/>
      <c r="Q24" s="11"/>
      <c r="R24" s="11"/>
      <c r="S24" s="11"/>
      <c r="T24" s="13"/>
      <c r="U24" s="14"/>
    </row>
    <row r="25" spans="1:21" x14ac:dyDescent="0.25">
      <c r="A25" s="10"/>
      <c r="B25" s="153"/>
      <c r="C25" s="5" t="e">
        <f>MyVlookup(B25,#REF!,2)</f>
        <v>#VALUE!</v>
      </c>
      <c r="D25" s="5" t="e">
        <f>MyVlookup(B25,#REF!,3)</f>
        <v>#VALUE!</v>
      </c>
      <c r="E25" s="15"/>
      <c r="F25" s="6"/>
      <c r="G25" s="35"/>
      <c r="H25" s="7"/>
      <c r="I25" s="69"/>
      <c r="J25" s="33"/>
      <c r="K25" s="15"/>
      <c r="L25" s="32"/>
      <c r="M25" s="34"/>
      <c r="N25" s="7"/>
      <c r="O25" s="69"/>
      <c r="P25" s="33"/>
      <c r="Q25" s="15"/>
      <c r="R25" s="147"/>
      <c r="S25" s="7"/>
      <c r="T25" s="7"/>
      <c r="U25" s="8"/>
    </row>
    <row r="26" spans="1:21" x14ac:dyDescent="0.25">
      <c r="A26" s="10"/>
      <c r="B26" s="153"/>
      <c r="C26" s="5" t="e">
        <f>MyVlookup(B26,#REF!,2)</f>
        <v>#VALUE!</v>
      </c>
      <c r="D26" s="5" t="e">
        <f>MyVlookup(B26,#REF!,3)</f>
        <v>#VALUE!</v>
      </c>
      <c r="E26" s="15"/>
      <c r="F26" s="6"/>
      <c r="G26" s="35"/>
      <c r="H26" s="7"/>
      <c r="I26" s="69"/>
      <c r="J26" s="33"/>
      <c r="K26" s="15"/>
      <c r="L26" s="32"/>
      <c r="M26" s="34"/>
      <c r="N26" s="7"/>
      <c r="O26" s="69"/>
      <c r="P26" s="33"/>
      <c r="Q26" s="15"/>
      <c r="R26" s="147"/>
      <c r="S26" s="7"/>
      <c r="T26" s="7"/>
      <c r="U26" s="8"/>
    </row>
    <row r="27" spans="1:21" ht="45" x14ac:dyDescent="0.25">
      <c r="A27" s="73"/>
      <c r="B27" s="27" t="s">
        <v>346</v>
      </c>
      <c r="C27" s="19"/>
      <c r="D27" s="19"/>
      <c r="E27" s="19"/>
      <c r="F27" s="19"/>
      <c r="G27" s="19"/>
      <c r="H27" s="20"/>
      <c r="I27" s="20"/>
      <c r="J27" s="21"/>
      <c r="K27" s="19"/>
      <c r="L27" s="19"/>
      <c r="M27" s="19"/>
      <c r="N27" s="20"/>
      <c r="O27" s="22"/>
      <c r="P27" s="21"/>
      <c r="Q27" s="19"/>
      <c r="R27" s="19"/>
      <c r="S27" s="19"/>
      <c r="T27" s="20"/>
      <c r="U27" s="22"/>
    </row>
    <row r="28" spans="1:21" x14ac:dyDescent="0.25">
      <c r="A28" s="73"/>
      <c r="B28" s="26" t="s">
        <v>113</v>
      </c>
      <c r="C28" s="11"/>
      <c r="D28" s="11"/>
      <c r="E28" s="12"/>
      <c r="F28" s="11"/>
      <c r="G28" s="11"/>
      <c r="H28" s="13"/>
      <c r="I28" s="13"/>
      <c r="J28" s="18"/>
      <c r="K28" s="11"/>
      <c r="L28" s="11"/>
      <c r="M28" s="11"/>
      <c r="N28" s="13"/>
      <c r="O28" s="14"/>
      <c r="P28" s="18"/>
      <c r="Q28" s="11"/>
      <c r="R28" s="11"/>
      <c r="S28" s="11"/>
      <c r="T28" s="13"/>
      <c r="U28" s="14"/>
    </row>
    <row r="29" spans="1:21" x14ac:dyDescent="0.25">
      <c r="A29" s="10"/>
      <c r="B29" s="153"/>
      <c r="C29" s="5" t="e">
        <f>MyVlookup(B29,#REF!,2)</f>
        <v>#VALUE!</v>
      </c>
      <c r="D29" s="5" t="e">
        <f>MyVlookup(B29,#REF!,3)</f>
        <v>#VALUE!</v>
      </c>
      <c r="E29" s="15"/>
      <c r="F29" s="6"/>
      <c r="G29" s="35"/>
      <c r="H29" s="7"/>
      <c r="I29" s="69"/>
      <c r="J29" s="33"/>
      <c r="K29" s="15"/>
      <c r="L29" s="32"/>
      <c r="M29" s="34"/>
      <c r="N29" s="7"/>
      <c r="O29" s="69"/>
      <c r="P29" s="33"/>
      <c r="Q29" s="15"/>
      <c r="R29" s="147"/>
      <c r="S29" s="7"/>
      <c r="T29" s="7"/>
      <c r="U29" s="8"/>
    </row>
    <row r="30" spans="1:21" x14ac:dyDescent="0.25">
      <c r="A30" s="10"/>
      <c r="B30" s="153"/>
      <c r="C30" s="5" t="e">
        <f>MyVlookup(B30,#REF!,2)</f>
        <v>#VALUE!</v>
      </c>
      <c r="D30" s="5" t="e">
        <f>MyVlookup(B30,#REF!,3)</f>
        <v>#VALUE!</v>
      </c>
      <c r="E30" s="15"/>
      <c r="F30" s="6"/>
      <c r="G30" s="35"/>
      <c r="H30" s="7"/>
      <c r="I30" s="69"/>
      <c r="J30" s="33"/>
      <c r="K30" s="15"/>
      <c r="L30" s="32"/>
      <c r="M30" s="34"/>
      <c r="N30" s="7"/>
      <c r="O30" s="69"/>
      <c r="P30" s="33"/>
      <c r="Q30" s="15"/>
      <c r="R30" s="147"/>
      <c r="S30" s="7"/>
      <c r="T30" s="7"/>
      <c r="U30" s="8"/>
    </row>
    <row r="31" spans="1:21" x14ac:dyDescent="0.25">
      <c r="A31" s="73"/>
      <c r="B31" s="26" t="s">
        <v>40</v>
      </c>
      <c r="C31" s="11"/>
      <c r="D31" s="11"/>
      <c r="E31" s="12"/>
      <c r="F31" s="11"/>
      <c r="G31" s="11"/>
      <c r="H31" s="13"/>
      <c r="I31" s="13"/>
      <c r="J31" s="18"/>
      <c r="K31" s="11"/>
      <c r="L31" s="11"/>
      <c r="M31" s="11"/>
      <c r="N31" s="13"/>
      <c r="O31" s="14"/>
      <c r="P31" s="18"/>
      <c r="Q31" s="11"/>
      <c r="R31" s="11"/>
      <c r="S31" s="11"/>
      <c r="T31" s="13"/>
      <c r="U31" s="14"/>
    </row>
    <row r="32" spans="1:21" x14ac:dyDescent="0.25">
      <c r="A32" s="10"/>
      <c r="B32" s="153"/>
      <c r="C32" s="5" t="e">
        <f>MyVlookup(B32,#REF!,2)</f>
        <v>#VALUE!</v>
      </c>
      <c r="D32" s="5" t="e">
        <f>MyVlookup(B32,#REF!,3)</f>
        <v>#VALUE!</v>
      </c>
      <c r="E32" s="15"/>
      <c r="F32" s="6"/>
      <c r="G32" s="35"/>
      <c r="H32" s="7"/>
      <c r="I32" s="69"/>
      <c r="J32" s="33"/>
      <c r="K32" s="15"/>
      <c r="L32" s="32"/>
      <c r="M32" s="34"/>
      <c r="N32" s="7"/>
      <c r="O32" s="69"/>
      <c r="P32" s="33"/>
      <c r="Q32" s="15"/>
      <c r="R32" s="147"/>
      <c r="S32" s="7"/>
      <c r="T32" s="7"/>
      <c r="U32" s="8"/>
    </row>
    <row r="33" spans="1:21" x14ac:dyDescent="0.25">
      <c r="A33" s="10"/>
      <c r="B33" s="153"/>
      <c r="C33" s="5" t="e">
        <f>MyVlookup(B33,#REF!,2)</f>
        <v>#VALUE!</v>
      </c>
      <c r="D33" s="5" t="e">
        <f>MyVlookup(B33,#REF!,3)</f>
        <v>#VALUE!</v>
      </c>
      <c r="E33" s="15"/>
      <c r="F33" s="6"/>
      <c r="G33" s="35"/>
      <c r="H33" s="7"/>
      <c r="I33" s="69"/>
      <c r="J33" s="33"/>
      <c r="K33" s="15"/>
      <c r="L33" s="32"/>
      <c r="M33" s="34"/>
      <c r="N33" s="7"/>
      <c r="O33" s="69"/>
      <c r="P33" s="33"/>
      <c r="Q33" s="15"/>
      <c r="R33" s="147"/>
      <c r="S33" s="7"/>
      <c r="T33" s="7"/>
      <c r="U33" s="8"/>
    </row>
    <row r="34" spans="1:21" ht="30" x14ac:dyDescent="0.25">
      <c r="A34" s="73"/>
      <c r="B34" s="27" t="s">
        <v>329</v>
      </c>
      <c r="C34" s="19"/>
      <c r="D34" s="19"/>
      <c r="E34" s="19"/>
      <c r="F34" s="19"/>
      <c r="G34" s="19"/>
      <c r="H34" s="20"/>
      <c r="I34" s="20"/>
      <c r="J34" s="21"/>
      <c r="K34" s="19"/>
      <c r="L34" s="19"/>
      <c r="M34" s="19"/>
      <c r="N34" s="20"/>
      <c r="O34" s="22"/>
      <c r="P34" s="21"/>
      <c r="Q34" s="19"/>
      <c r="R34" s="19"/>
      <c r="S34" s="19"/>
      <c r="T34" s="20"/>
      <c r="U34" s="22"/>
    </row>
    <row r="35" spans="1:21" x14ac:dyDescent="0.25">
      <c r="A35" s="73"/>
      <c r="B35" s="26" t="s">
        <v>113</v>
      </c>
      <c r="C35" s="11"/>
      <c r="D35" s="11"/>
      <c r="E35" s="12"/>
      <c r="F35" s="11"/>
      <c r="G35" s="11"/>
      <c r="H35" s="13"/>
      <c r="I35" s="13"/>
      <c r="J35" s="18"/>
      <c r="K35" s="11"/>
      <c r="L35" s="11"/>
      <c r="M35" s="11"/>
      <c r="N35" s="13"/>
      <c r="O35" s="14"/>
      <c r="P35" s="18"/>
      <c r="Q35" s="11"/>
      <c r="R35" s="11"/>
      <c r="S35" s="11"/>
      <c r="T35" s="13"/>
      <c r="U35" s="14"/>
    </row>
    <row r="36" spans="1:21" x14ac:dyDescent="0.25">
      <c r="A36" s="16"/>
      <c r="B36" s="36"/>
      <c r="C36" s="5" t="e">
        <f>MyVlookup(B36,#REF!,2)</f>
        <v>#VALUE!</v>
      </c>
      <c r="D36" s="5" t="e">
        <f>MyVlookup(B36,#REF!,3)</f>
        <v>#VALUE!</v>
      </c>
      <c r="E36" s="15"/>
      <c r="F36" s="6"/>
      <c r="G36" s="35"/>
      <c r="H36" s="7"/>
      <c r="I36" s="69"/>
      <c r="J36" s="33"/>
      <c r="K36" s="15"/>
      <c r="L36" s="32"/>
      <c r="M36" s="34"/>
      <c r="N36" s="7"/>
      <c r="O36" s="69"/>
      <c r="P36" s="33"/>
      <c r="Q36" s="15"/>
      <c r="R36" s="147"/>
      <c r="S36" s="7"/>
      <c r="T36" s="7"/>
      <c r="U36" s="8"/>
    </row>
    <row r="37" spans="1:21" x14ac:dyDescent="0.25">
      <c r="A37" s="16"/>
      <c r="B37" s="36"/>
      <c r="C37" s="5" t="e">
        <f>MyVlookup(B37,#REF!,2)</f>
        <v>#VALUE!</v>
      </c>
      <c r="D37" s="5" t="e">
        <f>MyVlookup(B37,#REF!,3)</f>
        <v>#VALUE!</v>
      </c>
      <c r="E37" s="15"/>
      <c r="F37" s="6"/>
      <c r="G37" s="35"/>
      <c r="H37" s="7"/>
      <c r="I37" s="69"/>
      <c r="J37" s="33"/>
      <c r="K37" s="15"/>
      <c r="L37" s="32"/>
      <c r="M37" s="34"/>
      <c r="N37" s="7"/>
      <c r="O37" s="69"/>
      <c r="P37" s="33"/>
      <c r="Q37" s="15"/>
      <c r="R37" s="147"/>
      <c r="S37" s="7"/>
      <c r="T37" s="7"/>
      <c r="U37" s="8"/>
    </row>
    <row r="38" spans="1:21" x14ac:dyDescent="0.25">
      <c r="A38" s="73"/>
      <c r="B38" s="274" t="s">
        <v>40</v>
      </c>
      <c r="C38" s="275"/>
      <c r="D38" s="275"/>
      <c r="E38" s="275"/>
      <c r="F38" s="275"/>
      <c r="G38" s="275"/>
      <c r="H38" s="275"/>
      <c r="I38" s="276"/>
      <c r="J38" s="277"/>
      <c r="K38" s="278"/>
      <c r="L38" s="278"/>
      <c r="M38" s="278"/>
      <c r="N38" s="278"/>
      <c r="O38" s="279"/>
      <c r="P38" s="18"/>
      <c r="Q38" s="11"/>
      <c r="R38" s="11"/>
      <c r="S38" s="11"/>
      <c r="T38" s="13"/>
      <c r="U38" s="14"/>
    </row>
    <row r="39" spans="1:21" x14ac:dyDescent="0.25">
      <c r="A39" s="16"/>
      <c r="B39" s="36"/>
      <c r="C39" s="5" t="e">
        <f>MyVlookup(B39,#REF!,2)</f>
        <v>#VALUE!</v>
      </c>
      <c r="D39" s="5" t="e">
        <f>MyVlookup(B39,#REF!,3)</f>
        <v>#VALUE!</v>
      </c>
      <c r="E39" s="15"/>
      <c r="F39" s="6"/>
      <c r="G39" s="35"/>
      <c r="H39" s="7"/>
      <c r="I39" s="69"/>
      <c r="J39" s="33"/>
      <c r="K39" s="15"/>
      <c r="L39" s="32"/>
      <c r="M39" s="34"/>
      <c r="N39" s="7"/>
      <c r="O39" s="69"/>
      <c r="P39" s="33"/>
      <c r="Q39" s="15"/>
      <c r="R39" s="147"/>
      <c r="S39" s="7"/>
      <c r="T39" s="7"/>
      <c r="U39" s="8"/>
    </row>
    <row r="40" spans="1:21" x14ac:dyDescent="0.25">
      <c r="A40" s="16"/>
      <c r="B40" s="36"/>
      <c r="C40" s="5" t="e">
        <f>MyVlookup(B40,#REF!,2)</f>
        <v>#VALUE!</v>
      </c>
      <c r="D40" s="5" t="e">
        <f>MyVlookup(B40,#REF!,3)</f>
        <v>#VALUE!</v>
      </c>
      <c r="E40" s="15"/>
      <c r="F40" s="6"/>
      <c r="G40" s="35"/>
      <c r="H40" s="7"/>
      <c r="I40" s="69"/>
      <c r="J40" s="33"/>
      <c r="K40" s="15"/>
      <c r="L40" s="32"/>
      <c r="M40" s="34"/>
      <c r="N40" s="7"/>
      <c r="O40" s="69"/>
      <c r="P40" s="33"/>
      <c r="Q40" s="15"/>
      <c r="R40" s="147"/>
      <c r="S40" s="7"/>
      <c r="T40" s="7"/>
      <c r="U40" s="8"/>
    </row>
    <row r="41" spans="1:21" x14ac:dyDescent="0.25">
      <c r="A41" s="10"/>
      <c r="B41" s="274" t="s">
        <v>349</v>
      </c>
      <c r="C41" s="275"/>
      <c r="D41" s="275"/>
      <c r="E41" s="275"/>
      <c r="F41" s="275"/>
      <c r="G41" s="275"/>
      <c r="H41" s="275"/>
      <c r="I41" s="276"/>
      <c r="J41" s="277"/>
      <c r="K41" s="278"/>
      <c r="L41" s="278"/>
      <c r="M41" s="278"/>
      <c r="N41" s="278"/>
      <c r="O41" s="279"/>
      <c r="P41" s="33"/>
      <c r="Q41" s="226"/>
      <c r="R41" s="229"/>
      <c r="S41" s="227"/>
      <c r="T41" s="227"/>
      <c r="U41" s="228"/>
    </row>
    <row r="42" spans="1:21" x14ac:dyDescent="0.25">
      <c r="A42" s="10"/>
      <c r="B42" s="230"/>
      <c r="C42" s="5" t="e">
        <f>MyVlookup(B42,#REF!,2)</f>
        <v>#VALUE!</v>
      </c>
      <c r="D42" s="5" t="e">
        <f>MyVlookup(B42,#REF!,3)</f>
        <v>#VALUE!</v>
      </c>
      <c r="E42" s="15"/>
      <c r="F42" s="6"/>
      <c r="G42" s="35"/>
      <c r="H42" s="7"/>
      <c r="I42" s="69"/>
      <c r="J42" s="33"/>
      <c r="K42" s="15"/>
      <c r="L42" s="32"/>
      <c r="M42" s="34"/>
      <c r="N42" s="7"/>
      <c r="O42" s="69"/>
      <c r="P42" s="33"/>
      <c r="Q42" s="226"/>
      <c r="R42" s="229"/>
      <c r="S42" s="227"/>
      <c r="T42" s="227"/>
      <c r="U42" s="228"/>
    </row>
    <row r="43" spans="1:21" x14ac:dyDescent="0.25">
      <c r="A43" s="10"/>
      <c r="B43" s="230"/>
      <c r="C43" s="5" t="e">
        <f>MyVlookup(B43,#REF!,2)</f>
        <v>#VALUE!</v>
      </c>
      <c r="D43" s="5" t="e">
        <f>MyVlookup(B43,#REF!,3)</f>
        <v>#VALUE!</v>
      </c>
      <c r="E43" s="15"/>
      <c r="F43" s="6"/>
      <c r="G43" s="35"/>
      <c r="H43" s="7"/>
      <c r="I43" s="69"/>
      <c r="J43" s="33"/>
      <c r="K43" s="15"/>
      <c r="L43" s="32"/>
      <c r="M43" s="34"/>
      <c r="N43" s="7"/>
      <c r="O43" s="69"/>
      <c r="P43" s="33"/>
      <c r="Q43" s="226"/>
      <c r="R43" s="229"/>
      <c r="S43" s="227"/>
      <c r="T43" s="227"/>
      <c r="U43" s="228"/>
    </row>
    <row r="44" spans="1:21" ht="30" x14ac:dyDescent="0.25">
      <c r="A44" s="73"/>
      <c r="B44" s="27" t="s">
        <v>330</v>
      </c>
      <c r="C44" s="19"/>
      <c r="D44" s="19"/>
      <c r="E44" s="19"/>
      <c r="F44" s="19"/>
      <c r="G44" s="19"/>
      <c r="H44" s="20"/>
      <c r="I44" s="20"/>
      <c r="J44" s="21"/>
      <c r="K44" s="19"/>
      <c r="L44" s="19"/>
      <c r="M44" s="19"/>
      <c r="N44" s="20"/>
      <c r="O44" s="22"/>
      <c r="P44" s="21"/>
      <c r="Q44" s="19"/>
      <c r="R44" s="19"/>
      <c r="S44" s="19"/>
      <c r="T44" s="20"/>
      <c r="U44" s="22"/>
    </row>
    <row r="45" spans="1:21" x14ac:dyDescent="0.25">
      <c r="A45" s="73"/>
      <c r="B45" s="26" t="s">
        <v>113</v>
      </c>
      <c r="C45" s="11"/>
      <c r="D45" s="11"/>
      <c r="E45" s="12"/>
      <c r="F45" s="11"/>
      <c r="G45" s="11"/>
      <c r="H45" s="13"/>
      <c r="I45" s="13"/>
      <c r="J45" s="18"/>
      <c r="K45" s="11"/>
      <c r="L45" s="11"/>
      <c r="M45" s="11"/>
      <c r="N45" s="13"/>
      <c r="O45" s="14"/>
      <c r="P45" s="18"/>
      <c r="Q45" s="11"/>
      <c r="R45" s="11"/>
      <c r="S45" s="11"/>
      <c r="T45" s="13"/>
      <c r="U45" s="14"/>
    </row>
    <row r="46" spans="1:21" x14ac:dyDescent="0.25">
      <c r="A46" s="16"/>
      <c r="B46" s="36"/>
      <c r="C46" s="5" t="e">
        <f>MyVlookup(B46,#REF!,2)</f>
        <v>#VALUE!</v>
      </c>
      <c r="D46" s="5" t="e">
        <f>MyVlookup(B46,#REF!,3)</f>
        <v>#VALUE!</v>
      </c>
      <c r="E46" s="15"/>
      <c r="F46" s="6"/>
      <c r="G46" s="35"/>
      <c r="H46" s="7"/>
      <c r="I46" s="69"/>
      <c r="J46" s="33"/>
      <c r="K46" s="15"/>
      <c r="L46" s="32"/>
      <c r="M46" s="34"/>
      <c r="N46" s="7"/>
      <c r="O46" s="69"/>
      <c r="P46" s="33"/>
      <c r="Q46" s="15"/>
      <c r="R46" s="147"/>
      <c r="S46" s="7"/>
      <c r="T46" s="7"/>
      <c r="U46" s="8"/>
    </row>
    <row r="47" spans="1:21" x14ac:dyDescent="0.25">
      <c r="A47" s="16"/>
      <c r="B47" s="36"/>
      <c r="C47" s="5" t="e">
        <f>MyVlookup(B47,#REF!,2)</f>
        <v>#VALUE!</v>
      </c>
      <c r="D47" s="5" t="e">
        <f>MyVlookup(B47,#REF!,3)</f>
        <v>#VALUE!</v>
      </c>
      <c r="E47" s="15"/>
      <c r="F47" s="6"/>
      <c r="G47" s="35"/>
      <c r="H47" s="7"/>
      <c r="I47" s="69"/>
      <c r="J47" s="33"/>
      <c r="K47" s="15"/>
      <c r="L47" s="32"/>
      <c r="M47" s="34"/>
      <c r="N47" s="7"/>
      <c r="O47" s="69"/>
      <c r="P47" s="33"/>
      <c r="Q47" s="15"/>
      <c r="R47" s="147"/>
      <c r="S47" s="7"/>
      <c r="T47" s="7"/>
      <c r="U47" s="8"/>
    </row>
    <row r="48" spans="1:21" x14ac:dyDescent="0.25">
      <c r="A48" s="73"/>
      <c r="B48" s="26" t="s">
        <v>40</v>
      </c>
      <c r="C48" s="11"/>
      <c r="D48" s="11"/>
      <c r="E48" s="12"/>
      <c r="F48" s="11"/>
      <c r="G48" s="11"/>
      <c r="H48" s="13"/>
      <c r="I48" s="13"/>
      <c r="J48" s="18"/>
      <c r="K48" s="11"/>
      <c r="L48" s="11"/>
      <c r="M48" s="11"/>
      <c r="N48" s="13"/>
      <c r="O48" s="14"/>
      <c r="P48" s="18"/>
      <c r="Q48" s="11"/>
      <c r="R48" s="11"/>
      <c r="S48" s="11"/>
      <c r="T48" s="13"/>
      <c r="U48" s="14"/>
    </row>
    <row r="49" spans="1:21" x14ac:dyDescent="0.25">
      <c r="A49" s="16"/>
      <c r="B49" s="36"/>
      <c r="C49" s="5" t="e">
        <f>MyVlookup(B49,#REF!,2)</f>
        <v>#VALUE!</v>
      </c>
      <c r="D49" s="5" t="e">
        <f>MyVlookup(B49,#REF!,3)</f>
        <v>#VALUE!</v>
      </c>
      <c r="E49" s="15"/>
      <c r="F49" s="6"/>
      <c r="G49" s="35"/>
      <c r="H49" s="7"/>
      <c r="I49" s="69"/>
      <c r="J49" s="33"/>
      <c r="K49" s="15"/>
      <c r="L49" s="32"/>
      <c r="M49" s="34"/>
      <c r="N49" s="7"/>
      <c r="O49" s="69"/>
      <c r="P49" s="33"/>
      <c r="Q49" s="15"/>
      <c r="R49" s="147"/>
      <c r="S49" s="7"/>
      <c r="T49" s="7"/>
      <c r="U49" s="8"/>
    </row>
    <row r="50" spans="1:21" x14ac:dyDescent="0.25">
      <c r="A50" s="16"/>
      <c r="B50" s="36"/>
      <c r="C50" s="5" t="e">
        <f>MyVlookup(B50,#REF!,2)</f>
        <v>#VALUE!</v>
      </c>
      <c r="D50" s="5" t="e">
        <f>MyVlookup(B50,#REF!,3)</f>
        <v>#VALUE!</v>
      </c>
      <c r="E50" s="15"/>
      <c r="F50" s="6"/>
      <c r="G50" s="35"/>
      <c r="H50" s="7"/>
      <c r="I50" s="69"/>
      <c r="J50" s="33"/>
      <c r="K50" s="15"/>
      <c r="L50" s="32"/>
      <c r="M50" s="34"/>
      <c r="N50" s="7"/>
      <c r="O50" s="69"/>
      <c r="P50" s="33"/>
      <c r="Q50" s="15"/>
      <c r="R50" s="147"/>
      <c r="S50" s="7"/>
      <c r="T50" s="7"/>
      <c r="U50" s="8"/>
    </row>
    <row r="51" spans="1:21" ht="30" x14ac:dyDescent="0.25">
      <c r="A51" s="73"/>
      <c r="B51" s="27" t="s">
        <v>331</v>
      </c>
      <c r="C51" s="19"/>
      <c r="D51" s="19"/>
      <c r="E51" s="19"/>
      <c r="F51" s="19"/>
      <c r="G51" s="19"/>
      <c r="H51" s="20"/>
      <c r="I51" s="20"/>
      <c r="J51" s="21"/>
      <c r="K51" s="19"/>
      <c r="L51" s="19"/>
      <c r="M51" s="19"/>
      <c r="N51" s="20"/>
      <c r="O51" s="22"/>
      <c r="P51" s="21"/>
      <c r="Q51" s="19"/>
      <c r="R51" s="19"/>
      <c r="S51" s="19"/>
      <c r="T51" s="20"/>
      <c r="U51" s="22"/>
    </row>
    <row r="52" spans="1:21" x14ac:dyDescent="0.25">
      <c r="A52" s="73"/>
      <c r="B52" s="26" t="s">
        <v>113</v>
      </c>
      <c r="C52" s="11"/>
      <c r="D52" s="11"/>
      <c r="E52" s="12"/>
      <c r="F52" s="11"/>
      <c r="G52" s="11"/>
      <c r="H52" s="13"/>
      <c r="I52" s="13"/>
      <c r="J52" s="18"/>
      <c r="K52" s="11"/>
      <c r="L52" s="11"/>
      <c r="M52" s="11"/>
      <c r="N52" s="13"/>
      <c r="O52" s="14"/>
      <c r="P52" s="18"/>
      <c r="Q52" s="11"/>
      <c r="R52" s="11"/>
      <c r="S52" s="11"/>
      <c r="T52" s="13"/>
      <c r="U52" s="14"/>
    </row>
    <row r="53" spans="1:21" x14ac:dyDescent="0.25">
      <c r="A53" s="16"/>
      <c r="B53" s="36"/>
      <c r="C53" s="5" t="e">
        <f>MyVlookup(B53,#REF!,2)</f>
        <v>#VALUE!</v>
      </c>
      <c r="D53" s="5" t="e">
        <f>MyVlookup(B53,#REF!,3)</f>
        <v>#VALUE!</v>
      </c>
      <c r="E53" s="15"/>
      <c r="F53" s="6"/>
      <c r="G53" s="35"/>
      <c r="H53" s="7"/>
      <c r="I53" s="69"/>
      <c r="J53" s="33"/>
      <c r="K53" s="15"/>
      <c r="L53" s="32"/>
      <c r="M53" s="34"/>
      <c r="N53" s="7"/>
      <c r="O53" s="69"/>
      <c r="P53" s="33"/>
      <c r="Q53" s="15"/>
      <c r="R53" s="147"/>
      <c r="S53" s="7"/>
      <c r="T53" s="7"/>
      <c r="U53" s="8"/>
    </row>
    <row r="54" spans="1:21" x14ac:dyDescent="0.25">
      <c r="A54" s="16"/>
      <c r="B54" s="36"/>
      <c r="C54" s="5" t="e">
        <f>MyVlookup(B54,#REF!,2)</f>
        <v>#VALUE!</v>
      </c>
      <c r="D54" s="5" t="e">
        <f>MyVlookup(B54,#REF!,3)</f>
        <v>#VALUE!</v>
      </c>
      <c r="E54" s="15"/>
      <c r="F54" s="6"/>
      <c r="G54" s="35"/>
      <c r="H54" s="7"/>
      <c r="I54" s="69"/>
      <c r="J54" s="33"/>
      <c r="K54" s="15"/>
      <c r="L54" s="32"/>
      <c r="M54" s="34"/>
      <c r="N54" s="7"/>
      <c r="O54" s="69"/>
      <c r="P54" s="33"/>
      <c r="Q54" s="15"/>
      <c r="R54" s="147"/>
      <c r="S54" s="7"/>
      <c r="T54" s="7"/>
      <c r="U54" s="8"/>
    </row>
    <row r="55" spans="1:21" x14ac:dyDescent="0.25">
      <c r="A55" s="73"/>
      <c r="B55" s="26" t="s">
        <v>40</v>
      </c>
      <c r="C55" s="11"/>
      <c r="D55" s="11"/>
      <c r="E55" s="12"/>
      <c r="F55" s="11"/>
      <c r="G55" s="11"/>
      <c r="H55" s="13"/>
      <c r="I55" s="13"/>
      <c r="J55" s="18"/>
      <c r="K55" s="11"/>
      <c r="L55" s="11"/>
      <c r="M55" s="11"/>
      <c r="N55" s="13"/>
      <c r="O55" s="14"/>
      <c r="P55" s="18"/>
      <c r="Q55" s="11"/>
      <c r="R55" s="11"/>
      <c r="S55" s="11"/>
      <c r="T55" s="13"/>
      <c r="U55" s="14"/>
    </row>
    <row r="56" spans="1:21" x14ac:dyDescent="0.25">
      <c r="A56" s="16"/>
      <c r="B56" s="36"/>
      <c r="C56" s="5" t="e">
        <f>MyVlookup(B56,#REF!,2)</f>
        <v>#VALUE!</v>
      </c>
      <c r="D56" s="5" t="e">
        <f>MyVlookup(B56,#REF!,3)</f>
        <v>#VALUE!</v>
      </c>
      <c r="E56" s="15"/>
      <c r="F56" s="6"/>
      <c r="G56" s="35"/>
      <c r="H56" s="7"/>
      <c r="I56" s="69"/>
      <c r="J56" s="33"/>
      <c r="K56" s="15"/>
      <c r="L56" s="32"/>
      <c r="M56" s="34"/>
      <c r="N56" s="7"/>
      <c r="O56" s="69"/>
      <c r="P56" s="33"/>
      <c r="Q56" s="15"/>
      <c r="R56" s="147"/>
      <c r="S56" s="7"/>
      <c r="T56" s="7"/>
      <c r="U56" s="8"/>
    </row>
    <row r="57" spans="1:21" x14ac:dyDescent="0.25">
      <c r="A57" s="16"/>
      <c r="B57" s="36"/>
      <c r="C57" s="5" t="e">
        <f>MyVlookup(B57,#REF!,2)</f>
        <v>#VALUE!</v>
      </c>
      <c r="D57" s="5" t="e">
        <f>MyVlookup(B57,#REF!,3)</f>
        <v>#VALUE!</v>
      </c>
      <c r="E57" s="15"/>
      <c r="F57" s="6"/>
      <c r="G57" s="35"/>
      <c r="H57" s="7"/>
      <c r="I57" s="69"/>
      <c r="J57" s="33"/>
      <c r="K57" s="15"/>
      <c r="L57" s="32"/>
      <c r="M57" s="34"/>
      <c r="N57" s="7"/>
      <c r="O57" s="69"/>
      <c r="P57" s="33"/>
      <c r="Q57" s="15"/>
      <c r="R57" s="147"/>
      <c r="S57" s="7"/>
      <c r="T57" s="7"/>
      <c r="U57" s="8"/>
    </row>
    <row r="58" spans="1:21" ht="45" customHeight="1" x14ac:dyDescent="0.25">
      <c r="A58" s="73"/>
      <c r="B58" s="27" t="s">
        <v>341</v>
      </c>
      <c r="C58" s="19"/>
      <c r="D58" s="19"/>
      <c r="E58" s="19"/>
      <c r="F58" s="19"/>
      <c r="G58" s="19"/>
      <c r="H58" s="20"/>
      <c r="I58" s="20"/>
      <c r="J58" s="21"/>
      <c r="K58" s="19"/>
      <c r="L58" s="19"/>
      <c r="M58" s="19"/>
      <c r="N58" s="20"/>
      <c r="O58" s="22"/>
      <c r="P58" s="21"/>
      <c r="Q58" s="19"/>
      <c r="R58" s="19"/>
      <c r="S58" s="19"/>
      <c r="T58" s="20"/>
      <c r="U58" s="22"/>
    </row>
    <row r="59" spans="1:21" x14ac:dyDescent="0.25">
      <c r="A59" s="73"/>
      <c r="B59" s="26" t="s">
        <v>113</v>
      </c>
      <c r="C59" s="11"/>
      <c r="D59" s="11"/>
      <c r="E59" s="12"/>
      <c r="F59" s="11"/>
      <c r="G59" s="11"/>
      <c r="H59" s="13"/>
      <c r="I59" s="13"/>
      <c r="J59" s="18"/>
      <c r="K59" s="11"/>
      <c r="L59" s="11"/>
      <c r="M59" s="11"/>
      <c r="N59" s="13"/>
      <c r="O59" s="14"/>
      <c r="P59" s="18"/>
      <c r="Q59" s="11"/>
      <c r="R59" s="11"/>
      <c r="S59" s="11"/>
      <c r="T59" s="13"/>
      <c r="U59" s="14"/>
    </row>
    <row r="60" spans="1:21" x14ac:dyDescent="0.25">
      <c r="A60" s="16"/>
      <c r="B60" s="36"/>
      <c r="C60" s="5" t="e">
        <f>MyVlookup(B60,#REF!,2)</f>
        <v>#VALUE!</v>
      </c>
      <c r="D60" s="5" t="e">
        <f>MyVlookup(B60,#REF!,3)</f>
        <v>#VALUE!</v>
      </c>
      <c r="E60" s="15"/>
      <c r="F60" s="6"/>
      <c r="G60" s="35"/>
      <c r="H60" s="7"/>
      <c r="I60" s="69"/>
      <c r="J60" s="33"/>
      <c r="K60" s="15"/>
      <c r="L60" s="32"/>
      <c r="M60" s="34"/>
      <c r="N60" s="7"/>
      <c r="O60" s="69"/>
      <c r="P60" s="33"/>
      <c r="Q60" s="15"/>
      <c r="R60" s="147"/>
      <c r="S60" s="7"/>
      <c r="T60" s="7"/>
      <c r="U60" s="8"/>
    </row>
    <row r="61" spans="1:21" x14ac:dyDescent="0.25">
      <c r="A61" s="16"/>
      <c r="B61" s="36"/>
      <c r="C61" s="5" t="e">
        <f>MyVlookup(B61,#REF!,2)</f>
        <v>#VALUE!</v>
      </c>
      <c r="D61" s="5" t="e">
        <f>MyVlookup(B61,#REF!,3)</f>
        <v>#VALUE!</v>
      </c>
      <c r="E61" s="15"/>
      <c r="F61" s="6"/>
      <c r="G61" s="35"/>
      <c r="H61" s="7"/>
      <c r="I61" s="69"/>
      <c r="J61" s="33"/>
      <c r="K61" s="15"/>
      <c r="L61" s="32"/>
      <c r="M61" s="34"/>
      <c r="N61" s="7"/>
      <c r="O61" s="69"/>
      <c r="P61" s="33"/>
      <c r="Q61" s="15"/>
      <c r="R61" s="147"/>
      <c r="S61" s="7"/>
      <c r="T61" s="7"/>
      <c r="U61" s="8"/>
    </row>
    <row r="62" spans="1:21" x14ac:dyDescent="0.25">
      <c r="A62" s="73"/>
      <c r="B62" s="26" t="s">
        <v>40</v>
      </c>
      <c r="C62" s="11"/>
      <c r="D62" s="11"/>
      <c r="E62" s="12"/>
      <c r="F62" s="11"/>
      <c r="G62" s="11"/>
      <c r="H62" s="13"/>
      <c r="I62" s="13"/>
      <c r="J62" s="18"/>
      <c r="K62" s="11"/>
      <c r="L62" s="11"/>
      <c r="M62" s="11"/>
      <c r="N62" s="13"/>
      <c r="O62" s="14"/>
      <c r="P62" s="18"/>
      <c r="Q62" s="11"/>
      <c r="R62" s="11"/>
      <c r="S62" s="11"/>
      <c r="T62" s="13"/>
      <c r="U62" s="14"/>
    </row>
    <row r="63" spans="1:21" x14ac:dyDescent="0.25">
      <c r="A63" s="16"/>
      <c r="B63" s="36"/>
      <c r="C63" s="5" t="e">
        <f>MyVlookup(B63,#REF!,2)</f>
        <v>#VALUE!</v>
      </c>
      <c r="D63" s="5" t="e">
        <f>MyVlookup(B63,#REF!,3)</f>
        <v>#VALUE!</v>
      </c>
      <c r="E63" s="15"/>
      <c r="F63" s="6"/>
      <c r="G63" s="35"/>
      <c r="H63" s="7"/>
      <c r="I63" s="69"/>
      <c r="J63" s="33"/>
      <c r="K63" s="15"/>
      <c r="L63" s="32"/>
      <c r="M63" s="34"/>
      <c r="N63" s="7"/>
      <c r="O63" s="69"/>
      <c r="P63" s="33"/>
      <c r="Q63" s="15"/>
      <c r="R63" s="147"/>
      <c r="S63" s="7"/>
      <c r="T63" s="7"/>
      <c r="U63" s="8"/>
    </row>
    <row r="64" spans="1:21" x14ac:dyDescent="0.25">
      <c r="A64" s="16"/>
      <c r="B64" s="36"/>
      <c r="C64" s="5" t="e">
        <f>MyVlookup(B64,#REF!,2)</f>
        <v>#VALUE!</v>
      </c>
      <c r="D64" s="5" t="e">
        <f>MyVlookup(B64,#REF!,3)</f>
        <v>#VALUE!</v>
      </c>
      <c r="E64" s="15"/>
      <c r="F64" s="6"/>
      <c r="G64" s="35"/>
      <c r="H64" s="7"/>
      <c r="I64" s="69"/>
      <c r="J64" s="33"/>
      <c r="K64" s="15"/>
      <c r="L64" s="32"/>
      <c r="M64" s="34"/>
      <c r="N64" s="7"/>
      <c r="O64" s="69"/>
      <c r="P64" s="33"/>
      <c r="Q64" s="15"/>
      <c r="R64" s="147"/>
      <c r="S64" s="7"/>
      <c r="T64" s="7"/>
      <c r="U64" s="8"/>
    </row>
    <row r="65" spans="1:21" ht="30" x14ac:dyDescent="0.25">
      <c r="A65" s="73"/>
      <c r="B65" s="27" t="s">
        <v>364</v>
      </c>
      <c r="C65" s="19"/>
      <c r="D65" s="19"/>
      <c r="E65" s="19"/>
      <c r="F65" s="19"/>
      <c r="G65" s="19"/>
      <c r="H65" s="20"/>
      <c r="I65" s="20"/>
      <c r="J65" s="21"/>
      <c r="K65" s="19"/>
      <c r="L65" s="19"/>
      <c r="M65" s="19"/>
      <c r="N65" s="20"/>
      <c r="O65" s="22"/>
      <c r="P65" s="21"/>
      <c r="Q65" s="19"/>
      <c r="R65" s="19"/>
      <c r="S65" s="19"/>
      <c r="T65" s="20"/>
      <c r="U65" s="22"/>
    </row>
    <row r="66" spans="1:21" x14ac:dyDescent="0.25">
      <c r="A66" s="73"/>
      <c r="B66" s="26" t="s">
        <v>113</v>
      </c>
      <c r="C66" s="11"/>
      <c r="D66" s="11"/>
      <c r="E66" s="12"/>
      <c r="F66" s="11"/>
      <c r="G66" s="11"/>
      <c r="H66" s="13"/>
      <c r="I66" s="13"/>
      <c r="J66" s="18"/>
      <c r="K66" s="11"/>
      <c r="L66" s="11"/>
      <c r="M66" s="11"/>
      <c r="N66" s="13"/>
      <c r="O66" s="14"/>
      <c r="P66" s="18"/>
      <c r="Q66" s="11"/>
      <c r="R66" s="11"/>
      <c r="S66" s="11"/>
      <c r="T66" s="13"/>
      <c r="U66" s="14"/>
    </row>
    <row r="67" spans="1:21" x14ac:dyDescent="0.25">
      <c r="A67" s="16"/>
      <c r="B67" s="36"/>
      <c r="C67" s="5" t="e">
        <f>MyVlookup(B67,#REF!,2)</f>
        <v>#VALUE!</v>
      </c>
      <c r="D67" s="5" t="e">
        <f>MyVlookup(B67,#REF!,3)</f>
        <v>#VALUE!</v>
      </c>
      <c r="E67" s="15"/>
      <c r="F67" s="6"/>
      <c r="G67" s="35"/>
      <c r="H67" s="7"/>
      <c r="I67" s="69"/>
      <c r="J67" s="33"/>
      <c r="K67" s="15"/>
      <c r="L67" s="32"/>
      <c r="M67" s="34"/>
      <c r="N67" s="7"/>
      <c r="O67" s="69"/>
      <c r="P67" s="33"/>
      <c r="Q67" s="15"/>
      <c r="R67" s="147"/>
      <c r="S67" s="7"/>
      <c r="T67" s="7"/>
      <c r="U67" s="8"/>
    </row>
    <row r="68" spans="1:21" x14ac:dyDescent="0.25">
      <c r="A68" s="16"/>
      <c r="B68" s="36"/>
      <c r="C68" s="5" t="e">
        <f>MyVlookup(B68,#REF!,2)</f>
        <v>#VALUE!</v>
      </c>
      <c r="D68" s="5" t="e">
        <f>MyVlookup(B68,#REF!,3)</f>
        <v>#VALUE!</v>
      </c>
      <c r="E68" s="15"/>
      <c r="F68" s="6"/>
      <c r="G68" s="35"/>
      <c r="H68" s="7"/>
      <c r="I68" s="69"/>
      <c r="J68" s="33"/>
      <c r="K68" s="15"/>
      <c r="L68" s="32"/>
      <c r="M68" s="34"/>
      <c r="N68" s="7"/>
      <c r="O68" s="69"/>
      <c r="P68" s="33"/>
      <c r="Q68" s="15"/>
      <c r="R68" s="147"/>
      <c r="S68" s="7"/>
      <c r="T68" s="7"/>
      <c r="U68" s="8"/>
    </row>
    <row r="69" spans="1:21" x14ac:dyDescent="0.25">
      <c r="A69" s="73"/>
      <c r="B69" s="26" t="s">
        <v>40</v>
      </c>
      <c r="C69" s="11"/>
      <c r="D69" s="11"/>
      <c r="E69" s="12"/>
      <c r="F69" s="11"/>
      <c r="G69" s="11"/>
      <c r="H69" s="13"/>
      <c r="I69" s="13"/>
      <c r="J69" s="18"/>
      <c r="K69" s="11"/>
      <c r="L69" s="11"/>
      <c r="M69" s="11"/>
      <c r="N69" s="13"/>
      <c r="O69" s="14"/>
      <c r="P69" s="18"/>
      <c r="Q69" s="11"/>
      <c r="R69" s="11"/>
      <c r="S69" s="11"/>
      <c r="T69" s="13"/>
      <c r="U69" s="14"/>
    </row>
    <row r="70" spans="1:21" x14ac:dyDescent="0.25">
      <c r="A70" s="16"/>
      <c r="B70" s="36"/>
      <c r="C70" s="5" t="e">
        <f>MyVlookup(B70,#REF!,2)</f>
        <v>#VALUE!</v>
      </c>
      <c r="D70" s="5" t="e">
        <f>MyVlookup(B70,#REF!,3)</f>
        <v>#VALUE!</v>
      </c>
      <c r="E70" s="15"/>
      <c r="F70" s="6"/>
      <c r="G70" s="35"/>
      <c r="H70" s="7"/>
      <c r="I70" s="69"/>
      <c r="J70" s="33"/>
      <c r="K70" s="15"/>
      <c r="L70" s="32"/>
      <c r="M70" s="34"/>
      <c r="N70" s="7"/>
      <c r="O70" s="69"/>
      <c r="P70" s="33"/>
      <c r="Q70" s="15"/>
      <c r="R70" s="147"/>
      <c r="S70" s="7"/>
      <c r="T70" s="7"/>
      <c r="U70" s="8"/>
    </row>
    <row r="71" spans="1:21" x14ac:dyDescent="0.25">
      <c r="A71" s="16"/>
      <c r="B71" s="36"/>
      <c r="C71" s="5" t="e">
        <f>MyVlookup(B71,#REF!,2)</f>
        <v>#VALUE!</v>
      </c>
      <c r="D71" s="5" t="e">
        <f>MyVlookup(B71,#REF!,3)</f>
        <v>#VALUE!</v>
      </c>
      <c r="E71" s="15"/>
      <c r="F71" s="6"/>
      <c r="G71" s="35"/>
      <c r="H71" s="7"/>
      <c r="I71" s="69"/>
      <c r="J71" s="33"/>
      <c r="K71" s="15"/>
      <c r="L71" s="32"/>
      <c r="M71" s="34"/>
      <c r="N71" s="7"/>
      <c r="O71" s="69"/>
      <c r="P71" s="33"/>
      <c r="Q71" s="15"/>
      <c r="R71" s="147"/>
      <c r="S71" s="7"/>
      <c r="T71" s="7"/>
      <c r="U71" s="8"/>
    </row>
    <row r="72" spans="1:21" x14ac:dyDescent="0.25">
      <c r="A72" s="73"/>
      <c r="B72" s="27" t="s">
        <v>332</v>
      </c>
      <c r="C72" s="19"/>
      <c r="D72" s="19"/>
      <c r="E72" s="19"/>
      <c r="F72" s="19"/>
      <c r="G72" s="19"/>
      <c r="H72" s="20"/>
      <c r="I72" s="20"/>
      <c r="J72" s="21"/>
      <c r="K72" s="19"/>
      <c r="L72" s="19"/>
      <c r="M72" s="19"/>
      <c r="N72" s="20"/>
      <c r="O72" s="22"/>
      <c r="P72" s="21"/>
      <c r="Q72" s="19"/>
      <c r="R72" s="19"/>
      <c r="S72" s="19"/>
      <c r="T72" s="20"/>
      <c r="U72" s="22"/>
    </row>
    <row r="73" spans="1:21" x14ac:dyDescent="0.25">
      <c r="A73" s="73"/>
      <c r="B73" s="26" t="s">
        <v>113</v>
      </c>
      <c r="C73" s="11"/>
      <c r="D73" s="11"/>
      <c r="E73" s="12"/>
      <c r="F73" s="11"/>
      <c r="G73" s="11"/>
      <c r="H73" s="13"/>
      <c r="I73" s="13"/>
      <c r="J73" s="18"/>
      <c r="K73" s="11"/>
      <c r="L73" s="11"/>
      <c r="M73" s="11"/>
      <c r="N73" s="13"/>
      <c r="O73" s="14"/>
      <c r="P73" s="18"/>
      <c r="Q73" s="11"/>
      <c r="R73" s="11"/>
      <c r="S73" s="11"/>
      <c r="T73" s="13"/>
      <c r="U73" s="14"/>
    </row>
    <row r="74" spans="1:21" x14ac:dyDescent="0.25">
      <c r="A74" s="16"/>
      <c r="B74" s="36"/>
      <c r="C74" s="5" t="e">
        <f>MyVlookup(B74,#REF!,2)</f>
        <v>#VALUE!</v>
      </c>
      <c r="D74" s="5" t="e">
        <f>MyVlookup(B74,#REF!,3)</f>
        <v>#VALUE!</v>
      </c>
      <c r="E74" s="15"/>
      <c r="F74" s="6"/>
      <c r="G74" s="35"/>
      <c r="H74" s="7"/>
      <c r="I74" s="69"/>
      <c r="J74" s="33"/>
      <c r="K74" s="15"/>
      <c r="L74" s="32"/>
      <c r="M74" s="34"/>
      <c r="N74" s="7"/>
      <c r="O74" s="69"/>
      <c r="P74" s="33"/>
      <c r="Q74" s="15"/>
      <c r="R74" s="147"/>
      <c r="S74" s="7"/>
      <c r="T74" s="7"/>
      <c r="U74" s="8"/>
    </row>
    <row r="75" spans="1:21" x14ac:dyDescent="0.25">
      <c r="A75" s="16"/>
      <c r="B75" s="36"/>
      <c r="C75" s="5" t="e">
        <f>MyVlookup(B75,#REF!,2)</f>
        <v>#VALUE!</v>
      </c>
      <c r="D75" s="5" t="e">
        <f>MyVlookup(B75,#REF!,3)</f>
        <v>#VALUE!</v>
      </c>
      <c r="E75" s="15"/>
      <c r="F75" s="6"/>
      <c r="G75" s="35"/>
      <c r="H75" s="7"/>
      <c r="I75" s="69"/>
      <c r="J75" s="33"/>
      <c r="K75" s="15"/>
      <c r="L75" s="32"/>
      <c r="M75" s="34"/>
      <c r="N75" s="7"/>
      <c r="O75" s="69"/>
      <c r="P75" s="33"/>
      <c r="Q75" s="15"/>
      <c r="R75" s="147"/>
      <c r="S75" s="7"/>
      <c r="T75" s="7"/>
      <c r="U75" s="8"/>
    </row>
    <row r="76" spans="1:21" x14ac:dyDescent="0.25">
      <c r="A76" s="73"/>
      <c r="B76" s="26" t="s">
        <v>40</v>
      </c>
      <c r="C76" s="11"/>
      <c r="D76" s="11"/>
      <c r="E76" s="12"/>
      <c r="F76" s="11"/>
      <c r="G76" s="11"/>
      <c r="H76" s="13"/>
      <c r="I76" s="13"/>
      <c r="J76" s="18"/>
      <c r="K76" s="11"/>
      <c r="L76" s="11"/>
      <c r="M76" s="11"/>
      <c r="N76" s="13"/>
      <c r="O76" s="14"/>
      <c r="P76" s="18"/>
      <c r="Q76" s="11"/>
      <c r="R76" s="11"/>
      <c r="S76" s="11"/>
      <c r="T76" s="13"/>
      <c r="U76" s="14"/>
    </row>
    <row r="77" spans="1:21" x14ac:dyDescent="0.25">
      <c r="A77" s="16"/>
      <c r="B77" s="36"/>
      <c r="C77" s="5" t="e">
        <f>MyVlookup(B77,#REF!,2)</f>
        <v>#VALUE!</v>
      </c>
      <c r="D77" s="5" t="e">
        <f>MyVlookup(B77,#REF!,3)</f>
        <v>#VALUE!</v>
      </c>
      <c r="E77" s="15"/>
      <c r="F77" s="6"/>
      <c r="G77" s="35"/>
      <c r="H77" s="7"/>
      <c r="I77" s="69"/>
      <c r="J77" s="33"/>
      <c r="K77" s="15"/>
      <c r="L77" s="32"/>
      <c r="M77" s="34"/>
      <c r="N77" s="7"/>
      <c r="O77" s="69"/>
      <c r="P77" s="33"/>
      <c r="Q77" s="15"/>
      <c r="R77" s="147"/>
      <c r="S77" s="7"/>
      <c r="T77" s="7"/>
      <c r="U77" s="8"/>
    </row>
    <row r="78" spans="1:21" x14ac:dyDescent="0.25">
      <c r="A78" s="16"/>
      <c r="B78" s="36"/>
      <c r="C78" s="5" t="e">
        <f>MyVlookup(B78,#REF!,2)</f>
        <v>#VALUE!</v>
      </c>
      <c r="D78" s="5" t="e">
        <f>MyVlookup(B78,#REF!,3)</f>
        <v>#VALUE!</v>
      </c>
      <c r="E78" s="15"/>
      <c r="F78" s="6"/>
      <c r="G78" s="35"/>
      <c r="H78" s="7"/>
      <c r="I78" s="69"/>
      <c r="J78" s="33"/>
      <c r="K78" s="15"/>
      <c r="L78" s="32"/>
      <c r="M78" s="34"/>
      <c r="N78" s="7"/>
      <c r="O78" s="69"/>
      <c r="P78" s="33"/>
      <c r="Q78" s="15"/>
      <c r="R78" s="147"/>
      <c r="S78" s="7"/>
      <c r="T78" s="7"/>
      <c r="U78" s="8"/>
    </row>
    <row r="79" spans="1:21" ht="30" x14ac:dyDescent="0.25">
      <c r="A79" s="73"/>
      <c r="B79" s="27" t="s">
        <v>333</v>
      </c>
      <c r="C79" s="19"/>
      <c r="D79" s="19"/>
      <c r="E79" s="19"/>
      <c r="F79" s="19"/>
      <c r="G79" s="19"/>
      <c r="H79" s="20"/>
      <c r="I79" s="20"/>
      <c r="J79" s="21"/>
      <c r="K79" s="19"/>
      <c r="L79" s="19"/>
      <c r="M79" s="19"/>
      <c r="N79" s="20"/>
      <c r="O79" s="22"/>
      <c r="P79" s="21"/>
      <c r="Q79" s="19"/>
      <c r="R79" s="19"/>
      <c r="S79" s="19"/>
      <c r="T79" s="20"/>
      <c r="U79" s="22"/>
    </row>
    <row r="80" spans="1:21" x14ac:dyDescent="0.25">
      <c r="A80" s="73"/>
      <c r="B80" s="26" t="s">
        <v>113</v>
      </c>
      <c r="C80" s="11"/>
      <c r="D80" s="11"/>
      <c r="E80" s="12"/>
      <c r="F80" s="11"/>
      <c r="G80" s="11"/>
      <c r="H80" s="13"/>
      <c r="I80" s="13"/>
      <c r="J80" s="18"/>
      <c r="K80" s="11"/>
      <c r="L80" s="11"/>
      <c r="M80" s="11"/>
      <c r="N80" s="13"/>
      <c r="O80" s="14"/>
      <c r="P80" s="18"/>
      <c r="Q80" s="11"/>
      <c r="R80" s="11"/>
      <c r="S80" s="11"/>
      <c r="T80" s="13"/>
      <c r="U80" s="14"/>
    </row>
    <row r="81" spans="1:21" x14ac:dyDescent="0.25">
      <c r="A81" s="16"/>
      <c r="B81" s="36"/>
      <c r="C81" s="5" t="e">
        <f>MyVlookup(B81,#REF!,2)</f>
        <v>#VALUE!</v>
      </c>
      <c r="D81" s="5" t="e">
        <f>MyVlookup(B81,#REF!,3)</f>
        <v>#VALUE!</v>
      </c>
      <c r="E81" s="15"/>
      <c r="F81" s="6"/>
      <c r="G81" s="35"/>
      <c r="H81" s="7"/>
      <c r="I81" s="69"/>
      <c r="J81" s="33"/>
      <c r="K81" s="15"/>
      <c r="L81" s="32"/>
      <c r="M81" s="34"/>
      <c r="N81" s="7"/>
      <c r="O81" s="69"/>
      <c r="P81" s="33"/>
      <c r="Q81" s="15"/>
      <c r="R81" s="147"/>
      <c r="S81" s="7"/>
      <c r="T81" s="7"/>
      <c r="U81" s="8"/>
    </row>
    <row r="82" spans="1:21" x14ac:dyDescent="0.25">
      <c r="A82" s="16"/>
      <c r="B82" s="36"/>
      <c r="C82" s="5" t="e">
        <f>MyVlookup(B82,#REF!,2)</f>
        <v>#VALUE!</v>
      </c>
      <c r="D82" s="5" t="e">
        <f>MyVlookup(B82,#REF!,3)</f>
        <v>#VALUE!</v>
      </c>
      <c r="E82" s="15"/>
      <c r="F82" s="6"/>
      <c r="G82" s="35"/>
      <c r="H82" s="7"/>
      <c r="I82" s="69"/>
      <c r="J82" s="33"/>
      <c r="K82" s="15"/>
      <c r="L82" s="32"/>
      <c r="M82" s="34"/>
      <c r="N82" s="7"/>
      <c r="O82" s="69"/>
      <c r="P82" s="33"/>
      <c r="Q82" s="15"/>
      <c r="R82" s="147"/>
      <c r="S82" s="7"/>
      <c r="T82" s="7"/>
      <c r="U82" s="8"/>
    </row>
    <row r="83" spans="1:21" x14ac:dyDescent="0.25">
      <c r="A83" s="73"/>
      <c r="B83" s="26" t="s">
        <v>40</v>
      </c>
      <c r="C83" s="11"/>
      <c r="D83" s="11"/>
      <c r="E83" s="12"/>
      <c r="F83" s="11"/>
      <c r="G83" s="11"/>
      <c r="H83" s="13"/>
      <c r="I83" s="13"/>
      <c r="J83" s="18"/>
      <c r="K83" s="11"/>
      <c r="L83" s="11"/>
      <c r="M83" s="11"/>
      <c r="N83" s="13"/>
      <c r="O83" s="14"/>
      <c r="P83" s="18"/>
      <c r="Q83" s="11"/>
      <c r="R83" s="11"/>
      <c r="S83" s="11"/>
      <c r="T83" s="13"/>
      <c r="U83" s="14"/>
    </row>
    <row r="84" spans="1:21" x14ac:dyDescent="0.25">
      <c r="A84" s="16"/>
      <c r="B84" s="36"/>
      <c r="C84" s="5" t="e">
        <f>MyVlookup(B84,#REF!,2)</f>
        <v>#VALUE!</v>
      </c>
      <c r="D84" s="5" t="e">
        <f>MyVlookup(B84,#REF!,3)</f>
        <v>#VALUE!</v>
      </c>
      <c r="E84" s="15"/>
      <c r="F84" s="6"/>
      <c r="G84" s="35"/>
      <c r="H84" s="7"/>
      <c r="I84" s="69"/>
      <c r="J84" s="33"/>
      <c r="K84" s="15"/>
      <c r="L84" s="32"/>
      <c r="M84" s="34"/>
      <c r="N84" s="7"/>
      <c r="O84" s="69"/>
      <c r="P84" s="33"/>
      <c r="Q84" s="15"/>
      <c r="R84" s="147"/>
      <c r="S84" s="7"/>
      <c r="T84" s="7"/>
      <c r="U84" s="8"/>
    </row>
    <row r="85" spans="1:21" x14ac:dyDescent="0.25">
      <c r="A85" s="16"/>
      <c r="B85" s="36"/>
      <c r="C85" s="5" t="e">
        <f>MyVlookup(B85,#REF!,2)</f>
        <v>#VALUE!</v>
      </c>
      <c r="D85" s="5" t="e">
        <f>MyVlookup(B85,#REF!,3)</f>
        <v>#VALUE!</v>
      </c>
      <c r="E85" s="15"/>
      <c r="F85" s="6"/>
      <c r="G85" s="35"/>
      <c r="H85" s="7"/>
      <c r="I85" s="69"/>
      <c r="J85" s="33"/>
      <c r="K85" s="15"/>
      <c r="L85" s="32"/>
      <c r="M85" s="34"/>
      <c r="N85" s="7"/>
      <c r="O85" s="69"/>
      <c r="P85" s="33"/>
      <c r="Q85" s="15"/>
      <c r="R85" s="147"/>
      <c r="S85" s="7"/>
      <c r="T85" s="7"/>
      <c r="U85" s="8"/>
    </row>
    <row r="86" spans="1:21" ht="30" x14ac:dyDescent="0.25">
      <c r="A86" s="73"/>
      <c r="B86" s="27" t="s">
        <v>347</v>
      </c>
      <c r="C86" s="19"/>
      <c r="D86" s="19"/>
      <c r="E86" s="19"/>
      <c r="F86" s="19"/>
      <c r="G86" s="19"/>
      <c r="H86" s="20"/>
      <c r="I86" s="20"/>
      <c r="J86" s="21"/>
      <c r="K86" s="19"/>
      <c r="L86" s="19"/>
      <c r="M86" s="19"/>
      <c r="N86" s="20"/>
      <c r="O86" s="22"/>
      <c r="P86" s="21"/>
      <c r="Q86" s="19"/>
      <c r="R86" s="19"/>
      <c r="S86" s="19"/>
      <c r="T86" s="20"/>
      <c r="U86" s="22"/>
    </row>
    <row r="87" spans="1:21" x14ac:dyDescent="0.25">
      <c r="A87" s="16"/>
      <c r="B87" s="36"/>
      <c r="C87" s="5" t="e">
        <f>MyVlookup(#REF!,#REF!,2)</f>
        <v>#VALUE!</v>
      </c>
      <c r="D87" s="5" t="e">
        <f>MyVlookup(#REF!,#REF!,3)</f>
        <v>#VALUE!</v>
      </c>
      <c r="E87" s="15"/>
      <c r="F87" s="6"/>
      <c r="G87" s="35"/>
      <c r="H87" s="7"/>
      <c r="I87" s="69"/>
      <c r="J87" s="33"/>
      <c r="K87" s="15"/>
      <c r="L87" s="32"/>
      <c r="M87" s="34"/>
      <c r="N87" s="7"/>
      <c r="O87" s="69"/>
      <c r="P87" s="33"/>
      <c r="Q87" s="15"/>
      <c r="R87" s="147"/>
      <c r="S87" s="7"/>
      <c r="T87" s="7"/>
      <c r="U87" s="8"/>
    </row>
    <row r="88" spans="1:21" x14ac:dyDescent="0.25">
      <c r="A88" s="16"/>
      <c r="B88" s="36"/>
      <c r="C88" s="5" t="e">
        <f>MyVlookup(B88,#REF!,2)</f>
        <v>#VALUE!</v>
      </c>
      <c r="D88" s="5" t="e">
        <f>MyVlookup(B88,#REF!,3)</f>
        <v>#VALUE!</v>
      </c>
      <c r="E88" s="15"/>
      <c r="F88" s="6"/>
      <c r="G88" s="35"/>
      <c r="H88" s="7"/>
      <c r="I88" s="69"/>
      <c r="J88" s="33"/>
      <c r="K88" s="15"/>
      <c r="L88" s="32"/>
      <c r="M88" s="34"/>
      <c r="N88" s="7"/>
      <c r="O88" s="69"/>
      <c r="P88" s="33"/>
      <c r="Q88" s="15"/>
      <c r="R88" s="147"/>
      <c r="S88" s="7"/>
      <c r="T88" s="7"/>
      <c r="U88" s="8"/>
    </row>
    <row r="89" spans="1:21" x14ac:dyDescent="0.25">
      <c r="A89" s="73"/>
      <c r="B89" s="225" t="s">
        <v>334</v>
      </c>
      <c r="C89" s="221"/>
      <c r="D89" s="221"/>
      <c r="E89" s="221"/>
      <c r="F89" s="221"/>
      <c r="G89" s="221"/>
      <c r="H89" s="222"/>
      <c r="I89" s="222"/>
      <c r="J89" s="223"/>
      <c r="K89" s="221"/>
      <c r="L89" s="221"/>
      <c r="M89" s="221"/>
      <c r="N89" s="222"/>
      <c r="O89" s="224"/>
      <c r="P89" s="223"/>
      <c r="Q89" s="221"/>
      <c r="R89" s="221"/>
      <c r="S89" s="221"/>
      <c r="T89" s="222"/>
      <c r="U89" s="224"/>
    </row>
    <row r="90" spans="1:21" ht="30" x14ac:dyDescent="0.25">
      <c r="A90" s="16"/>
      <c r="B90" s="36" t="s">
        <v>279</v>
      </c>
      <c r="C90" s="5" t="e">
        <f>MyVlookup(B90,#REF!,2)</f>
        <v>#VALUE!</v>
      </c>
      <c r="D90" s="5" t="e">
        <f>MyVlookup(B90,#REF!,3)</f>
        <v>#VALUE!</v>
      </c>
      <c r="E90" s="15"/>
      <c r="F90" s="6"/>
      <c r="G90" s="35"/>
      <c r="H90" s="7"/>
      <c r="I90" s="69"/>
      <c r="J90" s="33"/>
      <c r="K90" s="15"/>
      <c r="L90" s="32"/>
      <c r="M90" s="34"/>
      <c r="N90" s="7"/>
      <c r="O90" s="69"/>
      <c r="P90" s="33"/>
      <c r="Q90" s="15"/>
      <c r="R90" s="147"/>
      <c r="S90" s="7"/>
      <c r="T90" s="7"/>
      <c r="U90" s="8"/>
    </row>
    <row r="91" spans="1:21" x14ac:dyDescent="0.25">
      <c r="A91" s="16"/>
      <c r="B91" s="36"/>
      <c r="C91" s="5" t="e">
        <f>MyVlookup(B91,#REF!,2)</f>
        <v>#VALUE!</v>
      </c>
      <c r="D91" s="5" t="e">
        <f>MyVlookup(B91,#REF!,3)</f>
        <v>#VALUE!</v>
      </c>
      <c r="E91" s="15"/>
      <c r="F91" s="6"/>
      <c r="G91" s="35"/>
      <c r="H91" s="7"/>
      <c r="I91" s="69"/>
      <c r="J91" s="33"/>
      <c r="K91" s="15"/>
      <c r="L91" s="32"/>
      <c r="M91" s="34"/>
      <c r="N91" s="7"/>
      <c r="O91" s="69"/>
      <c r="P91" s="33"/>
      <c r="Q91" s="15"/>
      <c r="R91" s="147"/>
      <c r="S91" s="7"/>
      <c r="T91" s="7"/>
      <c r="U91" s="8"/>
    </row>
    <row r="92" spans="1:21" s="25" customFormat="1" ht="2.1" customHeight="1" x14ac:dyDescent="0.2">
      <c r="A92" s="59"/>
      <c r="B92" s="36"/>
      <c r="C92" s="61"/>
      <c r="D92" s="61"/>
      <c r="E92" s="61"/>
      <c r="F92" s="61"/>
      <c r="G92" s="62"/>
      <c r="H92" s="62"/>
      <c r="I92" s="62"/>
      <c r="J92" s="63"/>
      <c r="K92" s="63"/>
      <c r="L92" s="63"/>
      <c r="M92" s="63"/>
      <c r="N92" s="63"/>
      <c r="O92" s="64"/>
      <c r="P92" s="63"/>
      <c r="Q92" s="63"/>
      <c r="R92" s="63"/>
      <c r="S92" s="63"/>
      <c r="T92" s="63"/>
      <c r="U92" s="64"/>
    </row>
    <row r="93" spans="1:21" ht="32.25" customHeight="1" x14ac:dyDescent="0.25">
      <c r="A93" s="73"/>
      <c r="B93" s="225" t="s">
        <v>348</v>
      </c>
      <c r="C93" s="221"/>
      <c r="D93" s="221"/>
      <c r="E93" s="221"/>
      <c r="F93" s="221"/>
      <c r="G93" s="221"/>
      <c r="H93" s="222"/>
      <c r="I93" s="222"/>
      <c r="J93" s="223"/>
      <c r="K93" s="221"/>
      <c r="L93" s="221"/>
      <c r="M93" s="221"/>
      <c r="N93" s="222"/>
      <c r="O93" s="224"/>
      <c r="P93" s="223"/>
      <c r="Q93" s="221"/>
      <c r="R93" s="221"/>
      <c r="S93" s="221"/>
      <c r="T93" s="222"/>
      <c r="U93" s="224"/>
    </row>
    <row r="94" spans="1:21" x14ac:dyDescent="0.25">
      <c r="A94" s="16"/>
      <c r="B94" s="36"/>
      <c r="C94" s="5" t="e">
        <f>MyVlookup(B94,#REF!,2)</f>
        <v>#VALUE!</v>
      </c>
      <c r="D94" s="5" t="e">
        <f>MyVlookup(B94,#REF!,3)</f>
        <v>#VALUE!</v>
      </c>
      <c r="E94" s="15"/>
      <c r="F94" s="6"/>
      <c r="G94" s="35"/>
      <c r="H94" s="7"/>
      <c r="I94" s="69"/>
      <c r="J94" s="33"/>
      <c r="K94" s="15"/>
      <c r="L94" s="32"/>
      <c r="M94" s="34"/>
      <c r="N94" s="7"/>
      <c r="O94" s="69"/>
      <c r="P94" s="33"/>
      <c r="Q94" s="15"/>
      <c r="R94" s="147"/>
      <c r="S94" s="7"/>
      <c r="T94" s="7"/>
      <c r="U94" s="8"/>
    </row>
    <row r="95" spans="1:21" x14ac:dyDescent="0.25">
      <c r="A95" s="16"/>
      <c r="B95" s="36"/>
      <c r="C95" s="5" t="e">
        <f>MyVlookup(B95,#REF!,2)</f>
        <v>#VALUE!</v>
      </c>
      <c r="D95" s="5" t="e">
        <f>MyVlookup(B95,#REF!,3)</f>
        <v>#VALUE!</v>
      </c>
      <c r="E95" s="15"/>
      <c r="F95" s="6"/>
      <c r="G95" s="35"/>
      <c r="H95" s="7"/>
      <c r="I95" s="69"/>
      <c r="J95" s="33"/>
      <c r="K95" s="15"/>
      <c r="L95" s="32"/>
      <c r="M95" s="34"/>
      <c r="N95" s="7"/>
      <c r="O95" s="69"/>
      <c r="P95" s="33"/>
      <c r="Q95" s="15"/>
      <c r="R95" s="147"/>
      <c r="S95" s="7"/>
      <c r="T95" s="7"/>
      <c r="U95" s="8"/>
    </row>
    <row r="96" spans="1:21" ht="60" x14ac:dyDescent="0.25">
      <c r="A96" s="74" t="s">
        <v>1</v>
      </c>
      <c r="B96" s="75" t="s">
        <v>342</v>
      </c>
      <c r="C96" s="76"/>
      <c r="D96" s="76"/>
      <c r="E96" s="76"/>
      <c r="F96" s="76"/>
      <c r="G96" s="77"/>
      <c r="H96" s="78">
        <f>SUM(H97:H98)</f>
        <v>0</v>
      </c>
      <c r="I96" s="78">
        <f>SUM(I97:I98)</f>
        <v>0</v>
      </c>
      <c r="J96" s="79"/>
      <c r="K96" s="80"/>
      <c r="L96" s="80"/>
      <c r="M96" s="81"/>
      <c r="N96" s="78">
        <f>SUM(N97:N98)</f>
        <v>0</v>
      </c>
      <c r="O96" s="82">
        <f>SUM(O97:O98)</f>
        <v>0</v>
      </c>
      <c r="P96" s="79"/>
      <c r="Q96" s="80"/>
      <c r="R96" s="80"/>
      <c r="S96" s="81"/>
      <c r="T96" s="78">
        <f>SUM(T97:T98)</f>
        <v>0</v>
      </c>
      <c r="U96" s="82">
        <f>SUM(U97:U98)</f>
        <v>0</v>
      </c>
    </row>
    <row r="97" spans="1:21" x14ac:dyDescent="0.25">
      <c r="A97" s="16"/>
      <c r="B97" s="36"/>
      <c r="C97" s="5" t="e">
        <f>MyVlookup(B97,#REF!,2)</f>
        <v>#VALUE!</v>
      </c>
      <c r="D97" s="5" t="e">
        <f>MyVlookup(B97,#REF!,3)</f>
        <v>#VALUE!</v>
      </c>
      <c r="E97" s="15"/>
      <c r="F97" s="6"/>
      <c r="G97" s="35"/>
      <c r="H97" s="7"/>
      <c r="I97" s="69"/>
      <c r="J97" s="33"/>
      <c r="K97" s="15"/>
      <c r="L97" s="32"/>
      <c r="M97" s="34"/>
      <c r="N97" s="7"/>
      <c r="O97" s="69"/>
      <c r="P97" s="33"/>
      <c r="Q97" s="15"/>
      <c r="R97" s="147"/>
      <c r="S97" s="7"/>
      <c r="T97" s="7"/>
      <c r="U97" s="8"/>
    </row>
    <row r="98" spans="1:21" x14ac:dyDescent="0.25">
      <c r="A98" s="16"/>
      <c r="B98" s="36"/>
      <c r="C98" s="5" t="e">
        <f>MyVlookup(B98,#REF!,2)</f>
        <v>#VALUE!</v>
      </c>
      <c r="D98" s="5" t="e">
        <f>MyVlookup(B98,#REF!,3)</f>
        <v>#VALUE!</v>
      </c>
      <c r="E98" s="15"/>
      <c r="F98" s="6"/>
      <c r="G98" s="35"/>
      <c r="H98" s="7"/>
      <c r="I98" s="69"/>
      <c r="J98" s="33"/>
      <c r="K98" s="15"/>
      <c r="L98" s="32"/>
      <c r="M98" s="34"/>
      <c r="N98" s="7"/>
      <c r="O98" s="69"/>
      <c r="P98" s="33"/>
      <c r="Q98" s="15"/>
      <c r="R98" s="147"/>
      <c r="S98" s="7"/>
      <c r="T98" s="7"/>
      <c r="U98" s="8"/>
    </row>
    <row r="99" spans="1:21" x14ac:dyDescent="0.25">
      <c r="A99" s="74" t="s">
        <v>2</v>
      </c>
      <c r="B99" s="83" t="s">
        <v>43</v>
      </c>
      <c r="C99" s="84"/>
      <c r="D99" s="84"/>
      <c r="E99" s="84"/>
      <c r="F99" s="84"/>
      <c r="G99" s="85"/>
      <c r="H99" s="78">
        <f>SUM(H100:H101)</f>
        <v>0</v>
      </c>
      <c r="I99" s="78">
        <f>SUM(I100:I101)</f>
        <v>0</v>
      </c>
      <c r="J99" s="86"/>
      <c r="K99" s="87"/>
      <c r="L99" s="87"/>
      <c r="M99" s="88"/>
      <c r="N99" s="53">
        <f>SUM(N100:N101)</f>
        <v>0</v>
      </c>
      <c r="O99" s="57">
        <f>SUM(O100:O101)</f>
        <v>0</v>
      </c>
      <c r="P99" s="86"/>
      <c r="Q99" s="87"/>
      <c r="R99" s="87"/>
      <c r="S99" s="88"/>
      <c r="T99" s="53">
        <f>SUM(T100:T101)</f>
        <v>0</v>
      </c>
      <c r="U99" s="57">
        <f>SUM(U100:U101)</f>
        <v>0</v>
      </c>
    </row>
    <row r="100" spans="1:21" x14ac:dyDescent="0.25">
      <c r="A100" s="16"/>
      <c r="B100" s="36"/>
      <c r="C100" s="5"/>
      <c r="D100" s="5"/>
      <c r="E100" s="15"/>
      <c r="F100" s="6"/>
      <c r="G100" s="35"/>
      <c r="H100" s="7"/>
      <c r="I100" s="69"/>
      <c r="J100" s="33"/>
      <c r="K100" s="15"/>
      <c r="L100" s="32"/>
      <c r="M100" s="34"/>
      <c r="N100" s="7"/>
      <c r="O100" s="69"/>
      <c r="P100" s="33"/>
      <c r="Q100" s="15"/>
      <c r="R100" s="147"/>
      <c r="S100" s="7"/>
      <c r="T100" s="7"/>
      <c r="U100" s="8"/>
    </row>
    <row r="101" spans="1:21" x14ac:dyDescent="0.25">
      <c r="A101" s="16"/>
      <c r="B101" s="36"/>
      <c r="C101" s="5"/>
      <c r="D101" s="5"/>
      <c r="E101" s="15"/>
      <c r="F101" s="6"/>
      <c r="G101" s="35"/>
      <c r="H101" s="7"/>
      <c r="I101" s="69"/>
      <c r="J101" s="33"/>
      <c r="K101" s="15"/>
      <c r="L101" s="32"/>
      <c r="M101" s="34"/>
      <c r="N101" s="7"/>
      <c r="O101" s="69"/>
      <c r="P101" s="33"/>
      <c r="Q101" s="15"/>
      <c r="R101" s="147"/>
      <c r="S101" s="7"/>
      <c r="T101" s="7"/>
      <c r="U101" s="8"/>
    </row>
    <row r="102" spans="1:21" x14ac:dyDescent="0.25">
      <c r="A102" s="74" t="s">
        <v>3</v>
      </c>
      <c r="B102" s="75" t="s">
        <v>41</v>
      </c>
      <c r="C102" s="76"/>
      <c r="D102" s="76"/>
      <c r="E102" s="76"/>
      <c r="F102" s="76"/>
      <c r="G102" s="77"/>
      <c r="H102" s="78">
        <f>SUM(H103:H104)</f>
        <v>0</v>
      </c>
      <c r="I102" s="89">
        <f>SUM(I103:I104)</f>
        <v>0</v>
      </c>
      <c r="J102" s="79"/>
      <c r="K102" s="80"/>
      <c r="L102" s="80"/>
      <c r="M102" s="81"/>
      <c r="N102" s="78">
        <f>SUM(N103:N104)</f>
        <v>0</v>
      </c>
      <c r="O102" s="82">
        <f>SUM(O103:O104)</f>
        <v>0</v>
      </c>
      <c r="P102" s="79"/>
      <c r="Q102" s="80"/>
      <c r="R102" s="80"/>
      <c r="S102" s="81"/>
      <c r="T102" s="78">
        <f>SUM(T103:T104)</f>
        <v>0</v>
      </c>
      <c r="U102" s="82">
        <f>SUM(U103:U104)</f>
        <v>0</v>
      </c>
    </row>
    <row r="103" spans="1:21" x14ac:dyDescent="0.25">
      <c r="A103" s="16"/>
      <c r="B103" s="36"/>
      <c r="C103" s="5"/>
      <c r="D103" s="5"/>
      <c r="E103" s="15"/>
      <c r="F103" s="6"/>
      <c r="G103" s="35"/>
      <c r="H103" s="7"/>
      <c r="I103" s="69"/>
      <c r="J103" s="33"/>
      <c r="K103" s="15"/>
      <c r="L103" s="32"/>
      <c r="M103" s="34"/>
      <c r="N103" s="7"/>
      <c r="O103" s="69"/>
      <c r="P103" s="33"/>
      <c r="Q103" s="15"/>
      <c r="R103" s="147"/>
      <c r="S103" s="7"/>
      <c r="T103" s="7"/>
      <c r="U103" s="8"/>
    </row>
    <row r="104" spans="1:21" x14ac:dyDescent="0.25">
      <c r="A104" s="16"/>
      <c r="B104" s="36"/>
      <c r="C104" s="5"/>
      <c r="D104" s="5"/>
      <c r="E104" s="15"/>
      <c r="F104" s="6"/>
      <c r="G104" s="35"/>
      <c r="H104" s="7"/>
      <c r="I104" s="69"/>
      <c r="J104" s="33"/>
      <c r="K104" s="15"/>
      <c r="L104" s="32"/>
      <c r="M104" s="34"/>
      <c r="N104" s="7"/>
      <c r="O104" s="69"/>
      <c r="P104" s="33"/>
      <c r="Q104" s="15"/>
      <c r="R104" s="147"/>
      <c r="S104" s="7"/>
      <c r="T104" s="7"/>
      <c r="U104" s="8"/>
    </row>
    <row r="105" spans="1:21" ht="30" x14ac:dyDescent="0.25">
      <c r="A105" s="74" t="s">
        <v>4</v>
      </c>
      <c r="B105" s="75" t="s">
        <v>42</v>
      </c>
      <c r="C105" s="76"/>
      <c r="D105" s="76"/>
      <c r="E105" s="76"/>
      <c r="F105" s="76"/>
      <c r="G105" s="77"/>
      <c r="H105" s="78">
        <f>SUM(H106:H107)</f>
        <v>0</v>
      </c>
      <c r="I105" s="89">
        <f>SUM(I106:I107)</f>
        <v>0</v>
      </c>
      <c r="J105" s="79"/>
      <c r="K105" s="80"/>
      <c r="L105" s="80"/>
      <c r="M105" s="81"/>
      <c r="N105" s="78">
        <f>SUM(N106:N107)</f>
        <v>0</v>
      </c>
      <c r="O105" s="82">
        <f>SUM(O106:O107)</f>
        <v>0</v>
      </c>
      <c r="P105" s="79"/>
      <c r="Q105" s="80"/>
      <c r="R105" s="80"/>
      <c r="S105" s="81"/>
      <c r="T105" s="78">
        <f>SUM(T106:T107)</f>
        <v>0</v>
      </c>
      <c r="U105" s="82">
        <f>SUM(U106:U107)</f>
        <v>0</v>
      </c>
    </row>
    <row r="106" spans="1:21" x14ac:dyDescent="0.25">
      <c r="A106" s="16"/>
      <c r="B106" s="36"/>
      <c r="C106" s="5"/>
      <c r="D106" s="5"/>
      <c r="E106" s="15"/>
      <c r="F106" s="6"/>
      <c r="G106" s="35"/>
      <c r="H106" s="7"/>
      <c r="I106" s="69"/>
      <c r="J106" s="33"/>
      <c r="K106" s="15"/>
      <c r="L106" s="32"/>
      <c r="M106" s="34"/>
      <c r="N106" s="7"/>
      <c r="O106" s="69"/>
      <c r="P106" s="33"/>
      <c r="Q106" s="15"/>
      <c r="R106" s="147"/>
      <c r="S106" s="7"/>
      <c r="T106" s="7"/>
      <c r="U106" s="8"/>
    </row>
    <row r="107" spans="1:21" x14ac:dyDescent="0.25">
      <c r="A107" s="16"/>
      <c r="B107" s="36"/>
      <c r="C107" s="5"/>
      <c r="D107" s="5"/>
      <c r="E107" s="15"/>
      <c r="F107" s="6"/>
      <c r="G107" s="35"/>
      <c r="H107" s="7"/>
      <c r="I107" s="69"/>
      <c r="J107" s="33"/>
      <c r="K107" s="15"/>
      <c r="L107" s="32"/>
      <c r="M107" s="34"/>
      <c r="N107" s="7"/>
      <c r="O107" s="69"/>
      <c r="P107" s="33"/>
      <c r="Q107" s="15"/>
      <c r="R107" s="147"/>
      <c r="S107" s="7"/>
      <c r="T107" s="7"/>
      <c r="U107" s="8"/>
    </row>
    <row r="108" spans="1:21" ht="30" x14ac:dyDescent="0.25">
      <c r="A108" s="74" t="s">
        <v>5</v>
      </c>
      <c r="B108" s="75" t="s">
        <v>24</v>
      </c>
      <c r="C108" s="76"/>
      <c r="D108" s="76"/>
      <c r="E108" s="76"/>
      <c r="F108" s="76"/>
      <c r="G108" s="77"/>
      <c r="H108" s="78">
        <f>SUM(H109:H110)</f>
        <v>0</v>
      </c>
      <c r="I108" s="89">
        <f>SUM(I109:I110)</f>
        <v>0</v>
      </c>
      <c r="J108" s="79"/>
      <c r="K108" s="80"/>
      <c r="L108" s="80"/>
      <c r="M108" s="81"/>
      <c r="N108" s="78">
        <f>SUM(N109:N110)</f>
        <v>0</v>
      </c>
      <c r="O108" s="82">
        <f>SUM(O109:O110)</f>
        <v>0</v>
      </c>
      <c r="P108" s="79"/>
      <c r="Q108" s="80"/>
      <c r="R108" s="80"/>
      <c r="S108" s="81"/>
      <c r="T108" s="78">
        <f>SUM(T109:T110)</f>
        <v>0</v>
      </c>
      <c r="U108" s="82">
        <f>SUM(U109:U110)</f>
        <v>0</v>
      </c>
    </row>
    <row r="109" spans="1:21" x14ac:dyDescent="0.25">
      <c r="A109" s="16"/>
      <c r="B109" s="36"/>
      <c r="C109" s="5"/>
      <c r="D109" s="5"/>
      <c r="E109" s="15"/>
      <c r="F109" s="6"/>
      <c r="G109" s="35"/>
      <c r="H109" s="7"/>
      <c r="I109" s="69"/>
      <c r="J109" s="33"/>
      <c r="K109" s="15"/>
      <c r="L109" s="32"/>
      <c r="M109" s="34"/>
      <c r="N109" s="7"/>
      <c r="O109" s="69"/>
      <c r="P109" s="33"/>
      <c r="Q109" s="15"/>
      <c r="R109" s="147"/>
      <c r="S109" s="7"/>
      <c r="T109" s="7"/>
      <c r="U109" s="8"/>
    </row>
    <row r="110" spans="1:21" x14ac:dyDescent="0.25">
      <c r="A110" s="16"/>
      <c r="B110" s="36"/>
      <c r="C110" s="5"/>
      <c r="D110" s="5"/>
      <c r="E110" s="15"/>
      <c r="F110" s="6"/>
      <c r="G110" s="35"/>
      <c r="H110" s="7"/>
      <c r="I110" s="69"/>
      <c r="J110" s="33"/>
      <c r="K110" s="15"/>
      <c r="L110" s="32"/>
      <c r="M110" s="34"/>
      <c r="N110" s="7"/>
      <c r="O110" s="69"/>
      <c r="P110" s="33"/>
      <c r="Q110" s="15"/>
      <c r="R110" s="147"/>
      <c r="S110" s="7"/>
      <c r="T110" s="7"/>
      <c r="U110" s="8"/>
    </row>
    <row r="111" spans="1:21" ht="30" x14ac:dyDescent="0.25">
      <c r="A111" s="74" t="s">
        <v>6</v>
      </c>
      <c r="B111" s="75" t="s">
        <v>25</v>
      </c>
      <c r="C111" s="76"/>
      <c r="D111" s="76"/>
      <c r="E111" s="76"/>
      <c r="F111" s="76"/>
      <c r="G111" s="77"/>
      <c r="H111" s="78">
        <f>SUM(H112:H113)</f>
        <v>0</v>
      </c>
      <c r="I111" s="89">
        <f>SUM(I112:I113)</f>
        <v>0</v>
      </c>
      <c r="J111" s="79"/>
      <c r="K111" s="80"/>
      <c r="L111" s="80"/>
      <c r="M111" s="81"/>
      <c r="N111" s="78">
        <f>SUM(N112:N113)</f>
        <v>0</v>
      </c>
      <c r="O111" s="82">
        <f>SUM(O112:O113)</f>
        <v>0</v>
      </c>
      <c r="P111" s="79"/>
      <c r="Q111" s="80"/>
      <c r="R111" s="80"/>
      <c r="S111" s="81"/>
      <c r="T111" s="78">
        <f>SUM(T112:T113)</f>
        <v>0</v>
      </c>
      <c r="U111" s="82">
        <f>SUM(U112:U113)</f>
        <v>0</v>
      </c>
    </row>
    <row r="112" spans="1:21" x14ac:dyDescent="0.25">
      <c r="A112" s="16"/>
      <c r="B112" s="65"/>
      <c r="C112" s="66"/>
      <c r="D112" s="66"/>
      <c r="E112" s="9"/>
      <c r="F112" s="67"/>
      <c r="G112" s="68"/>
      <c r="H112" s="7"/>
      <c r="I112" s="69"/>
      <c r="J112" s="70"/>
      <c r="K112" s="9"/>
      <c r="L112" s="71"/>
      <c r="M112" s="72"/>
      <c r="N112" s="7"/>
      <c r="O112" s="69"/>
      <c r="P112" s="33"/>
      <c r="Q112" s="15"/>
      <c r="R112" s="147"/>
      <c r="S112" s="7"/>
      <c r="T112" s="7"/>
      <c r="U112" s="8"/>
    </row>
    <row r="113" spans="1:23" ht="29.25" thickBot="1" x14ac:dyDescent="0.3">
      <c r="A113" s="16"/>
      <c r="B113" s="65"/>
      <c r="C113" s="66"/>
      <c r="D113" s="66"/>
      <c r="E113" s="9"/>
      <c r="F113" s="67"/>
      <c r="G113" s="68"/>
      <c r="H113" s="7"/>
      <c r="I113" s="69"/>
      <c r="J113" s="70"/>
      <c r="K113" s="9"/>
      <c r="L113" s="71"/>
      <c r="M113" s="72"/>
      <c r="N113" s="7"/>
      <c r="O113" s="69"/>
      <c r="P113" s="148"/>
      <c r="Q113" s="149"/>
      <c r="R113" s="150"/>
      <c r="S113" s="151"/>
      <c r="T113" s="151"/>
      <c r="U113" s="152"/>
    </row>
    <row r="114" spans="1:23" ht="80.25" customHeight="1" thickBot="1" x14ac:dyDescent="0.3">
      <c r="A114" s="280" t="s">
        <v>55</v>
      </c>
      <c r="B114" s="281"/>
      <c r="C114" s="281"/>
      <c r="D114" s="281"/>
      <c r="E114" s="281"/>
      <c r="F114" s="281"/>
      <c r="G114" s="281"/>
      <c r="H114" s="281"/>
      <c r="I114" s="281"/>
      <c r="J114" s="281"/>
      <c r="K114" s="281"/>
      <c r="L114" s="281"/>
      <c r="M114" s="281"/>
      <c r="N114" s="281"/>
      <c r="O114" s="282"/>
    </row>
    <row r="115" spans="1:23" ht="39.950000000000003" customHeight="1" x14ac:dyDescent="0.25">
      <c r="A115" s="90"/>
      <c r="B115" s="91"/>
      <c r="C115" s="91"/>
      <c r="D115" s="91"/>
      <c r="E115" s="91"/>
      <c r="F115" s="91"/>
      <c r="G115" s="91"/>
      <c r="H115" s="92" t="s">
        <v>36</v>
      </c>
      <c r="I115" s="92" t="s">
        <v>37</v>
      </c>
      <c r="J115" s="93"/>
      <c r="K115" s="94"/>
      <c r="L115" s="94"/>
      <c r="M115" s="95"/>
      <c r="N115" s="96" t="s">
        <v>36</v>
      </c>
      <c r="O115" s="97" t="s">
        <v>37</v>
      </c>
    </row>
    <row r="116" spans="1:23" s="25" customFormat="1" ht="2.1" customHeight="1" x14ac:dyDescent="0.2">
      <c r="A116" s="59"/>
      <c r="B116" s="60"/>
      <c r="C116" s="61"/>
      <c r="D116" s="61"/>
      <c r="E116" s="61"/>
      <c r="F116" s="61"/>
      <c r="G116" s="62"/>
      <c r="H116" s="62"/>
      <c r="I116" s="62"/>
      <c r="J116" s="63"/>
      <c r="K116" s="63"/>
      <c r="L116" s="63"/>
      <c r="M116" s="63"/>
      <c r="N116" s="63"/>
      <c r="O116" s="64"/>
    </row>
    <row r="117" spans="1:23" ht="86.25" customHeight="1" x14ac:dyDescent="0.25">
      <c r="A117" s="283" t="s">
        <v>7</v>
      </c>
      <c r="B117" s="315" t="s">
        <v>350</v>
      </c>
      <c r="C117" s="316"/>
      <c r="D117" s="316"/>
      <c r="E117" s="316"/>
      <c r="F117" s="316"/>
      <c r="G117" s="317"/>
      <c r="H117" s="285"/>
      <c r="I117" s="286"/>
      <c r="J117" s="98"/>
      <c r="K117" s="99"/>
      <c r="L117" s="99"/>
      <c r="M117" s="100"/>
      <c r="N117" s="291">
        <v>7.4124999999999996</v>
      </c>
      <c r="O117" s="292"/>
    </row>
    <row r="118" spans="1:23" s="24" customFormat="1" ht="14.25" customHeight="1" x14ac:dyDescent="0.25">
      <c r="A118" s="283"/>
      <c r="B118" s="318" t="s">
        <v>67</v>
      </c>
      <c r="C118" s="319"/>
      <c r="D118" s="319"/>
      <c r="E118" s="319"/>
      <c r="F118" s="319"/>
      <c r="G118" s="320"/>
      <c r="H118" s="287"/>
      <c r="I118" s="288"/>
      <c r="J118" s="101"/>
      <c r="K118" s="102"/>
      <c r="L118" s="102"/>
      <c r="M118" s="103"/>
      <c r="N118" s="293"/>
      <c r="O118" s="294"/>
    </row>
    <row r="119" spans="1:23" s="24" customFormat="1" ht="21" customHeight="1" x14ac:dyDescent="0.25">
      <c r="A119" s="284"/>
      <c r="B119" s="297" t="s">
        <v>81</v>
      </c>
      <c r="C119" s="298"/>
      <c r="D119" s="298"/>
      <c r="E119" s="298"/>
      <c r="F119" s="298"/>
      <c r="G119" s="299"/>
      <c r="H119" s="289"/>
      <c r="I119" s="290"/>
      <c r="J119" s="101"/>
      <c r="K119" s="102"/>
      <c r="L119" s="102"/>
      <c r="M119" s="103"/>
      <c r="N119" s="295"/>
      <c r="O119" s="296"/>
    </row>
    <row r="120" spans="1:23" ht="75" customHeight="1" x14ac:dyDescent="0.25">
      <c r="A120" s="49" t="s">
        <v>8</v>
      </c>
      <c r="B120" s="304" t="s">
        <v>56</v>
      </c>
      <c r="C120" s="321"/>
      <c r="D120" s="321"/>
      <c r="E120" s="321"/>
      <c r="F120" s="321"/>
      <c r="G120" s="322"/>
      <c r="H120" s="104">
        <f>H3*0.1</f>
        <v>0</v>
      </c>
      <c r="I120" s="105">
        <f>I3*0.1</f>
        <v>0</v>
      </c>
      <c r="J120" s="106"/>
      <c r="K120" s="99"/>
      <c r="L120" s="99"/>
      <c r="M120" s="100"/>
      <c r="N120" s="104">
        <f>N3*0.1</f>
        <v>0</v>
      </c>
      <c r="O120" s="107">
        <f>O3*0.1</f>
        <v>0</v>
      </c>
    </row>
    <row r="121" spans="1:23" ht="75" customHeight="1" x14ac:dyDescent="0.25">
      <c r="A121" s="49" t="s">
        <v>9</v>
      </c>
      <c r="B121" s="270" t="s">
        <v>57</v>
      </c>
      <c r="C121" s="270"/>
      <c r="D121" s="270"/>
      <c r="E121" s="270"/>
      <c r="F121" s="270"/>
      <c r="G121" s="270"/>
      <c r="H121" s="108">
        <f>MIN(H120, (IF(H96 ="", 0, H96)))+H3</f>
        <v>0</v>
      </c>
      <c r="I121" s="105">
        <f>MIN(I120, (IF(I96 ="", 0, I96)))+I3</f>
        <v>0</v>
      </c>
      <c r="J121" s="106"/>
      <c r="K121" s="99"/>
      <c r="L121" s="99"/>
      <c r="M121" s="100"/>
      <c r="N121" s="104">
        <f>MIN(N120, (IF(N96 ="", 0, N96)))+N3</f>
        <v>0</v>
      </c>
      <c r="O121" s="107">
        <f>MIN(O120, (IF(O96 ="", 0, O96)))+O3</f>
        <v>0</v>
      </c>
      <c r="V121" s="3"/>
      <c r="W121" s="3"/>
    </row>
    <row r="122" spans="1:23" ht="75" customHeight="1" x14ac:dyDescent="0.25">
      <c r="A122" s="49" t="s">
        <v>10</v>
      </c>
      <c r="B122" s="270" t="s">
        <v>382</v>
      </c>
      <c r="C122" s="270"/>
      <c r="D122" s="270"/>
      <c r="E122" s="270"/>
      <c r="F122" s="270"/>
      <c r="G122" s="270"/>
      <c r="H122" s="109"/>
      <c r="I122" s="109"/>
      <c r="J122" s="109"/>
      <c r="K122" s="109"/>
      <c r="L122" s="109"/>
      <c r="M122" s="110"/>
      <c r="N122" s="111">
        <f>IFERROR(N121/H121,0)</f>
        <v>0</v>
      </c>
      <c r="O122" s="112">
        <f>IFERROR(O121/I121,0)</f>
        <v>0</v>
      </c>
    </row>
    <row r="123" spans="1:23" ht="90" customHeight="1" x14ac:dyDescent="0.25">
      <c r="A123" s="49" t="s">
        <v>11</v>
      </c>
      <c r="B123" s="271" t="s">
        <v>335</v>
      </c>
      <c r="C123" s="272"/>
      <c r="D123" s="272"/>
      <c r="E123" s="272"/>
      <c r="F123" s="272"/>
      <c r="G123" s="273"/>
      <c r="H123" s="104">
        <f>IF((IF((37500)&gt;H99, H99, (37500)))&gt;(H121*0.02), (H121*0.02),(IF((37500)&gt;H99, H99, (37500))))</f>
        <v>0</v>
      </c>
      <c r="I123" s="105">
        <f>IF((IF((37500)&gt;I99, I99, (37500)))&gt;(I121*0.02), (I121*0.02),(IF((37500)&gt;I99, I99, (37500))))</f>
        <v>0</v>
      </c>
      <c r="J123" s="98"/>
      <c r="K123" s="99"/>
      <c r="L123" s="99"/>
      <c r="M123" s="100"/>
      <c r="N123" s="104">
        <f>IF((IF((37500)&gt;N99, N99, (37500)))&gt;(N121*0.02), (N121*0.02),(IF((37500)&gt;N99, N99, (37500))))</f>
        <v>0</v>
      </c>
      <c r="O123" s="107">
        <f>IF((IF((37500)&gt;O99, O99, (37500)))&gt;(O121*0.02), (O121*0.02),(IF((37500)&gt;O99, O99, (37500))))</f>
        <v>0</v>
      </c>
    </row>
    <row r="124" spans="1:23" ht="75" customHeight="1" x14ac:dyDescent="0.25">
      <c r="A124" s="49" t="s">
        <v>12</v>
      </c>
      <c r="B124" s="271" t="s">
        <v>336</v>
      </c>
      <c r="C124" s="272"/>
      <c r="D124" s="272"/>
      <c r="E124" s="272"/>
      <c r="F124" s="272"/>
      <c r="G124" s="273"/>
      <c r="H124" s="104">
        <f>IF((IF((75000)&gt;H102, H102, (75000)))&gt;(H121*0.02), (H121*0.02),(IF((75000)&gt;H102, H102, (75000))))</f>
        <v>0</v>
      </c>
      <c r="I124" s="105">
        <f>IF((IF((75000)&gt;I102, I102, (75000)))&gt;(I121*0.02), (I121*0.02),(IF((75000)&gt;I102, I102, (75000))))</f>
        <v>0</v>
      </c>
      <c r="J124" s="98"/>
      <c r="K124" s="99"/>
      <c r="L124" s="99"/>
      <c r="M124" s="100"/>
      <c r="N124" s="104">
        <f>IF((IF((75000)&gt;N102, N102, (75000)))&gt;(N121*0.02), (N121*0.02),(IF((75000)&gt;N102, N102, (75000))))</f>
        <v>0</v>
      </c>
      <c r="O124" s="107">
        <f>IF((IF((75000)&gt;O102, O102, (75000)))&gt;(O121*0.02), (O121*0.02),(IF((75000)&gt;O102, O102, (75000))))</f>
        <v>0</v>
      </c>
    </row>
    <row r="125" spans="1:23" ht="75" customHeight="1" x14ac:dyDescent="0.25">
      <c r="A125" s="49" t="s">
        <v>13</v>
      </c>
      <c r="B125" s="303" t="s">
        <v>60</v>
      </c>
      <c r="C125" s="303"/>
      <c r="D125" s="303"/>
      <c r="E125" s="303"/>
      <c r="F125" s="303"/>
      <c r="G125" s="303"/>
      <c r="H125" s="104">
        <f>IF(((H121*0.1)-H123-H124)&gt;H105, H105,((H121*0.1)-H123-H124))</f>
        <v>0</v>
      </c>
      <c r="I125" s="105">
        <f>IF(((I121*0.1)-I123-I124)&gt;I105, I105,((I121*0.1)-I123-I124))</f>
        <v>0</v>
      </c>
      <c r="J125" s="106"/>
      <c r="K125" s="99"/>
      <c r="L125" s="99"/>
      <c r="M125" s="100"/>
      <c r="N125" s="104">
        <f>IF(((N121*0.1)-N123-N124)&gt;N105, N105,((N121*0.1)-N123-N124))</f>
        <v>0</v>
      </c>
      <c r="O125" s="107">
        <f>IF(((O121*0.1)-O123-O124)&gt;O105, O105,((O121*0.1)-O123-O124))</f>
        <v>0</v>
      </c>
      <c r="W125" s="3"/>
    </row>
    <row r="126" spans="1:23" ht="75" customHeight="1" x14ac:dyDescent="0.25">
      <c r="A126" s="49" t="s">
        <v>14</v>
      </c>
      <c r="B126" s="303" t="s">
        <v>61</v>
      </c>
      <c r="C126" s="303"/>
      <c r="D126" s="303"/>
      <c r="E126" s="303"/>
      <c r="F126" s="303"/>
      <c r="G126" s="303"/>
      <c r="H126" s="104">
        <f>H123+H124+H125</f>
        <v>0</v>
      </c>
      <c r="I126" s="105">
        <f>I123+I124+I125</f>
        <v>0</v>
      </c>
      <c r="J126" s="106"/>
      <c r="K126" s="99"/>
      <c r="L126" s="99"/>
      <c r="M126" s="100"/>
      <c r="N126" s="104">
        <f t="shared" ref="N126:O126" si="0">N123+N124+N125</f>
        <v>0</v>
      </c>
      <c r="O126" s="107">
        <f t="shared" si="0"/>
        <v>0</v>
      </c>
    </row>
    <row r="127" spans="1:23" ht="75" customHeight="1" x14ac:dyDescent="0.25">
      <c r="A127" s="49" t="s">
        <v>15</v>
      </c>
      <c r="B127" s="303" t="s">
        <v>62</v>
      </c>
      <c r="C127" s="303"/>
      <c r="D127" s="303"/>
      <c r="E127" s="303"/>
      <c r="F127" s="303"/>
      <c r="G127" s="303"/>
      <c r="H127" s="113">
        <f>H121+H126</f>
        <v>0</v>
      </c>
      <c r="I127" s="114">
        <f>I121+I126</f>
        <v>0</v>
      </c>
      <c r="J127" s="106"/>
      <c r="K127" s="99"/>
      <c r="L127" s="99"/>
      <c r="M127" s="100"/>
      <c r="N127" s="113">
        <f>N121+N126</f>
        <v>0</v>
      </c>
      <c r="O127" s="115">
        <f>O121+O126</f>
        <v>0</v>
      </c>
    </row>
    <row r="128" spans="1:23" ht="75" customHeight="1" x14ac:dyDescent="0.25">
      <c r="A128" s="49" t="s">
        <v>27</v>
      </c>
      <c r="B128" s="303" t="s">
        <v>352</v>
      </c>
      <c r="C128" s="303"/>
      <c r="D128" s="303"/>
      <c r="E128" s="303"/>
      <c r="F128" s="303"/>
      <c r="G128" s="303"/>
      <c r="H128" s="28"/>
      <c r="I128" s="17"/>
      <c r="J128" s="106"/>
      <c r="K128" s="99"/>
      <c r="L128" s="99"/>
      <c r="M128" s="100"/>
      <c r="N128" s="28"/>
      <c r="O128" s="179"/>
    </row>
    <row r="129" spans="1:15" x14ac:dyDescent="0.25">
      <c r="A129" s="49" t="s">
        <v>16</v>
      </c>
      <c r="B129" s="303" t="s">
        <v>58</v>
      </c>
      <c r="C129" s="303"/>
      <c r="D129" s="303"/>
      <c r="E129" s="303"/>
      <c r="F129" s="303"/>
      <c r="G129" s="303"/>
      <c r="H129" s="306">
        <v>0.5</v>
      </c>
      <c r="I129" s="308"/>
      <c r="J129" s="116"/>
      <c r="K129" s="99"/>
      <c r="L129" s="99"/>
      <c r="M129" s="100"/>
      <c r="N129" s="306">
        <v>0.5</v>
      </c>
      <c r="O129" s="307"/>
    </row>
    <row r="130" spans="1:15" ht="75" customHeight="1" x14ac:dyDescent="0.25">
      <c r="A130" s="49" t="s">
        <v>59</v>
      </c>
      <c r="B130" s="305" t="s">
        <v>380</v>
      </c>
      <c r="C130" s="305"/>
      <c r="D130" s="305"/>
      <c r="E130" s="305"/>
      <c r="F130" s="305"/>
      <c r="G130" s="305"/>
      <c r="H130" s="117">
        <f>30000*H117</f>
        <v>0</v>
      </c>
      <c r="I130" s="117">
        <f>H130</f>
        <v>0</v>
      </c>
      <c r="J130" s="106"/>
      <c r="K130" s="99"/>
      <c r="L130" s="99"/>
      <c r="M130" s="100"/>
      <c r="N130" s="117">
        <f>100000*N117</f>
        <v>741250</v>
      </c>
      <c r="O130" s="117">
        <f>100000*N117</f>
        <v>741250</v>
      </c>
    </row>
    <row r="131" spans="1:15" ht="102" customHeight="1" thickBot="1" x14ac:dyDescent="0.3">
      <c r="A131" s="49" t="s">
        <v>26</v>
      </c>
      <c r="B131" s="305" t="s">
        <v>381</v>
      </c>
      <c r="C131" s="305"/>
      <c r="D131" s="305"/>
      <c r="E131" s="305"/>
      <c r="F131" s="305"/>
      <c r="G131" s="305"/>
      <c r="H131" s="119">
        <f>15000*H117</f>
        <v>0</v>
      </c>
      <c r="I131" s="120">
        <f>15000*H117</f>
        <v>0</v>
      </c>
      <c r="J131" s="106"/>
      <c r="K131" s="99"/>
      <c r="L131" s="99"/>
      <c r="M131" s="100"/>
      <c r="N131" s="119">
        <f t="shared" ref="N131" si="1">15000*N117</f>
        <v>111187.5</v>
      </c>
      <c r="O131" s="180">
        <f>15000*N117</f>
        <v>111187.5</v>
      </c>
    </row>
    <row r="132" spans="1:15" ht="150" customHeight="1" thickTop="1" thickBot="1" x14ac:dyDescent="0.35">
      <c r="A132" s="49" t="s">
        <v>28</v>
      </c>
      <c r="B132" s="270" t="s">
        <v>82</v>
      </c>
      <c r="C132" s="270"/>
      <c r="D132" s="270"/>
      <c r="E132" s="270"/>
      <c r="F132" s="270"/>
      <c r="G132" s="304"/>
      <c r="H132" s="183">
        <f>ROUND((IF((IF(H131&gt;((H127*H129)-H128),0,((H127*H129)-H128)))&gt;H130, H130, (IF(H131&gt;((H127*H129)-H128),0,((H127*H129)-H128))))), 2)</f>
        <v>0</v>
      </c>
      <c r="I132" s="183">
        <f>ROUND((IF((IF(I131&gt;((I127*H129)-I128),0,((I127*H129)-I128)))&gt;I130, I130, (IF(I131&gt;((I127*H129)-I128),0,((I127*H129)-I128))))), 2)</f>
        <v>0</v>
      </c>
      <c r="J132" s="182"/>
      <c r="K132" s="99"/>
      <c r="L132" s="99"/>
      <c r="M132" s="99"/>
      <c r="N132" s="183">
        <f>IF((ROUND((IF((IF(N131&gt;((N127*N129)-N128),0,((N127*N129)-N128)))&gt;N130, N130, (IF(N131&gt;((N127*N129)-N128),0,((N127*N129)-N128))))), 2))&gt;H132, H132, (ROUND((IF((IF(N131&gt;((N127*N129)-N128),0,((N127*N129)-N128)))&gt;N130, N130, (IF(N131&gt;((N127*N129)-N128),0,((N127*N129)-N128))))), 2)))</f>
        <v>0</v>
      </c>
      <c r="O132" s="183">
        <f>ROUND((IF((IF(O131&gt;((O127*N129)-O128),0,((O127*N129)-O128)))&gt;O130, O130, (IF(O131&gt;((O127*N129)-O128),0,((O127*N129)-O128))))), 2)</f>
        <v>0</v>
      </c>
    </row>
    <row r="133" spans="1:15" ht="75" customHeight="1" thickTop="1" x14ac:dyDescent="0.3">
      <c r="A133" s="49" t="s">
        <v>33</v>
      </c>
      <c r="B133" s="326" t="s">
        <v>94</v>
      </c>
      <c r="C133" s="327"/>
      <c r="D133" s="327"/>
      <c r="E133" s="327"/>
      <c r="F133" s="327"/>
      <c r="G133" s="327"/>
      <c r="H133" s="181"/>
      <c r="I133" s="181"/>
      <c r="J133" s="118"/>
      <c r="K133" s="99"/>
      <c r="L133" s="99"/>
      <c r="M133" s="100"/>
      <c r="N133" s="184">
        <f>N132-IFERROR(ROUND((IF(N122&lt;80%, N132*0.05)), 2),0)</f>
        <v>0</v>
      </c>
      <c r="O133" s="185">
        <f>O132-IFERROR(ROUND((IF(O122&lt;80%, O132*0.05)), 2),0)</f>
        <v>0</v>
      </c>
    </row>
    <row r="134" spans="1:15" ht="60" customHeight="1" x14ac:dyDescent="0.25">
      <c r="A134" s="49" t="s">
        <v>32</v>
      </c>
      <c r="B134" s="303" t="s">
        <v>351</v>
      </c>
      <c r="C134" s="303"/>
      <c r="D134" s="303"/>
      <c r="E134" s="303"/>
      <c r="F134" s="303"/>
      <c r="G134" s="303"/>
      <c r="H134" s="104">
        <f>ROUND((H3+H96+H99+H102+H105+H108+H111), 2)</f>
        <v>0</v>
      </c>
      <c r="I134" s="104">
        <f>ROUND((I3+I96+I99+I102+I105+I108+I111), 2)</f>
        <v>0</v>
      </c>
      <c r="J134" s="106"/>
      <c r="K134" s="99"/>
      <c r="L134" s="99"/>
      <c r="M134" s="100"/>
      <c r="N134" s="104">
        <f>ROUND((N3+N96+N99+N102+N105+N108+N111), 2)</f>
        <v>0</v>
      </c>
      <c r="O134" s="107">
        <f>ROUND((O3+O96+O99+O102+O105+O108+O111), 2)</f>
        <v>0</v>
      </c>
    </row>
    <row r="135" spans="1:15" ht="60" customHeight="1" x14ac:dyDescent="0.25">
      <c r="A135" s="49" t="s">
        <v>23</v>
      </c>
      <c r="B135" s="303" t="s">
        <v>63</v>
      </c>
      <c r="C135" s="303"/>
      <c r="D135" s="303"/>
      <c r="E135" s="303"/>
      <c r="F135" s="303"/>
      <c r="G135" s="303"/>
      <c r="H135" s="104">
        <f>H134-H132</f>
        <v>0</v>
      </c>
      <c r="I135" s="105">
        <f>I134-I132</f>
        <v>0</v>
      </c>
      <c r="J135" s="106"/>
      <c r="K135" s="99"/>
      <c r="L135" s="99"/>
      <c r="M135" s="100"/>
      <c r="N135" s="104">
        <f>N134-N133</f>
        <v>0</v>
      </c>
      <c r="O135" s="107">
        <f>O134-O133</f>
        <v>0</v>
      </c>
    </row>
    <row r="136" spans="1:15" ht="60" customHeight="1" x14ac:dyDescent="0.25">
      <c r="A136" s="49" t="s">
        <v>79</v>
      </c>
      <c r="B136" s="326" t="s">
        <v>357</v>
      </c>
      <c r="C136" s="327"/>
      <c r="D136" s="327"/>
      <c r="E136" s="327"/>
      <c r="F136" s="327"/>
      <c r="G136" s="330"/>
      <c r="H136" s="104">
        <f>ROUND((H132*0.9), 2)</f>
        <v>0</v>
      </c>
      <c r="I136" s="104">
        <f>ROUND((I132*0.9), 2)</f>
        <v>0</v>
      </c>
      <c r="J136" s="106"/>
      <c r="K136" s="99"/>
      <c r="L136" s="99"/>
      <c r="M136" s="100"/>
      <c r="N136" s="104">
        <f>ROUND((N133*0.9), 2)</f>
        <v>0</v>
      </c>
      <c r="O136" s="104">
        <f>ROUND((O133*0.9), 2)</f>
        <v>0</v>
      </c>
    </row>
    <row r="137" spans="1:15" ht="60" customHeight="1" x14ac:dyDescent="0.25">
      <c r="A137" s="49" t="s">
        <v>80</v>
      </c>
      <c r="B137" s="323" t="s">
        <v>83</v>
      </c>
      <c r="C137" s="324"/>
      <c r="D137" s="324"/>
      <c r="E137" s="324"/>
      <c r="F137" s="324"/>
      <c r="G137" s="325"/>
      <c r="H137" s="119">
        <f>H132-H136</f>
        <v>0</v>
      </c>
      <c r="I137" s="120">
        <f>I132-I136</f>
        <v>0</v>
      </c>
      <c r="J137" s="106"/>
      <c r="K137" s="99"/>
      <c r="L137" s="99"/>
      <c r="M137" s="100"/>
      <c r="N137" s="119">
        <f>N133-N136</f>
        <v>0</v>
      </c>
      <c r="O137" s="107">
        <f>O133-O136</f>
        <v>0</v>
      </c>
    </row>
    <row r="138" spans="1:15" s="25" customFormat="1" ht="2.1" customHeight="1" x14ac:dyDescent="0.2">
      <c r="A138" s="121"/>
      <c r="B138" s="122"/>
      <c r="C138" s="61"/>
      <c r="D138" s="61"/>
      <c r="E138" s="61"/>
      <c r="F138" s="61"/>
      <c r="G138" s="62"/>
      <c r="H138" s="62"/>
      <c r="I138" s="62"/>
      <c r="J138" s="63"/>
      <c r="K138" s="63"/>
      <c r="L138" s="63"/>
      <c r="M138" s="63"/>
      <c r="N138" s="63"/>
      <c r="O138" s="64"/>
    </row>
    <row r="139" spans="1:15" ht="39.950000000000003" hidden="1" customHeight="1" x14ac:dyDescent="0.25">
      <c r="A139" s="123"/>
      <c r="B139" s="328" t="s">
        <v>64</v>
      </c>
      <c r="C139" s="328"/>
      <c r="D139" s="328"/>
      <c r="E139" s="328"/>
      <c r="F139" s="329"/>
      <c r="G139" s="124" t="s">
        <v>65</v>
      </c>
      <c r="H139" s="125" t="s">
        <v>36</v>
      </c>
      <c r="I139" s="125" t="s">
        <v>37</v>
      </c>
      <c r="J139" s="126"/>
      <c r="K139" s="127"/>
      <c r="L139" s="127"/>
      <c r="M139" s="128" t="s">
        <v>38</v>
      </c>
      <c r="N139" s="129" t="s">
        <v>36</v>
      </c>
      <c r="O139" s="130" t="s">
        <v>37</v>
      </c>
    </row>
    <row r="140" spans="1:15" s="25" customFormat="1" ht="2.1" customHeight="1" x14ac:dyDescent="0.2">
      <c r="A140" s="121"/>
      <c r="B140" s="122"/>
      <c r="C140" s="61"/>
      <c r="D140" s="61"/>
      <c r="E140" s="61"/>
      <c r="F140" s="61"/>
      <c r="G140" s="62"/>
      <c r="H140" s="62"/>
      <c r="I140" s="62"/>
      <c r="J140" s="63"/>
      <c r="K140" s="63"/>
      <c r="L140" s="63"/>
      <c r="M140" s="63"/>
      <c r="N140" s="63"/>
      <c r="O140" s="64"/>
    </row>
    <row r="141" spans="1:15" ht="60" hidden="1" customHeight="1" x14ac:dyDescent="0.25">
      <c r="A141" s="131" t="s">
        <v>95</v>
      </c>
      <c r="B141" s="335" t="s">
        <v>337</v>
      </c>
      <c r="C141" s="336"/>
      <c r="D141" s="336"/>
      <c r="E141" s="336"/>
      <c r="F141" s="337"/>
      <c r="G141" s="154"/>
      <c r="H141" s="29"/>
      <c r="I141" s="29"/>
      <c r="J141" s="331"/>
      <c r="K141" s="332"/>
      <c r="L141" s="332"/>
      <c r="M141" s="154"/>
      <c r="N141" s="29"/>
      <c r="O141" s="30"/>
    </row>
    <row r="142" spans="1:15" ht="60" hidden="1" customHeight="1" x14ac:dyDescent="0.25">
      <c r="A142" s="49" t="s">
        <v>96</v>
      </c>
      <c r="B142" s="335" t="s">
        <v>338</v>
      </c>
      <c r="C142" s="336"/>
      <c r="D142" s="336"/>
      <c r="E142" s="336"/>
      <c r="F142" s="337"/>
      <c r="G142" s="132">
        <f>IF(OR(H142&gt;=50%,I142&gt;=50%), 3, 0)</f>
        <v>0</v>
      </c>
      <c r="H142" s="133">
        <f>IFERROR(H141/H121,0)</f>
        <v>0</v>
      </c>
      <c r="I142" s="133">
        <f>IFERROR(I141/I121,0)</f>
        <v>0</v>
      </c>
      <c r="J142" s="331"/>
      <c r="K142" s="332"/>
      <c r="L142" s="332"/>
      <c r="M142" s="132">
        <f>IF(OR(N142&gt;=50%,O142&gt;=50%), 3, 0)</f>
        <v>0</v>
      </c>
      <c r="N142" s="133">
        <f>IFERROR(N141/N121,0)</f>
        <v>0</v>
      </c>
      <c r="O142" s="134">
        <f>IFERROR(O141/O121,0)</f>
        <v>0</v>
      </c>
    </row>
    <row r="143" spans="1:15" ht="60" hidden="1" customHeight="1" x14ac:dyDescent="0.25">
      <c r="A143" s="131" t="s">
        <v>97</v>
      </c>
      <c r="B143" s="335" t="s">
        <v>339</v>
      </c>
      <c r="C143" s="336"/>
      <c r="D143" s="336"/>
      <c r="E143" s="336"/>
      <c r="F143" s="337"/>
      <c r="G143" s="154"/>
      <c r="H143" s="29"/>
      <c r="I143" s="29"/>
      <c r="J143" s="331"/>
      <c r="K143" s="332"/>
      <c r="L143" s="332"/>
      <c r="M143" s="154"/>
      <c r="N143" s="29"/>
      <c r="O143" s="30"/>
    </row>
    <row r="144" spans="1:15" ht="60" hidden="1" customHeight="1" thickBot="1" x14ac:dyDescent="0.3">
      <c r="A144" s="135" t="s">
        <v>98</v>
      </c>
      <c r="B144" s="338" t="s">
        <v>340</v>
      </c>
      <c r="C144" s="339"/>
      <c r="D144" s="339"/>
      <c r="E144" s="339"/>
      <c r="F144" s="340"/>
      <c r="G144" s="136">
        <f>IF(OR(H144&gt;=70%,I144&gt;=50%), 2, 0)</f>
        <v>0</v>
      </c>
      <c r="H144" s="137">
        <f>IFERROR(H143/H121,0)</f>
        <v>0</v>
      </c>
      <c r="I144" s="137">
        <f>IFERROR(I143/I121,0)</f>
        <v>0</v>
      </c>
      <c r="J144" s="333"/>
      <c r="K144" s="334"/>
      <c r="L144" s="334"/>
      <c r="M144" s="136">
        <f>IF(OR(N144&gt;=70%,O144&gt;=50%), 2, 0)</f>
        <v>0</v>
      </c>
      <c r="N144" s="137">
        <f>IFERROR(N143/N121,0)</f>
        <v>0</v>
      </c>
      <c r="O144" s="138">
        <f>IFERROR(O143/O121,0)</f>
        <v>0</v>
      </c>
    </row>
    <row r="145" spans="1:15" s="140" customFormat="1" hidden="1" x14ac:dyDescent="0.25">
      <c r="A145" s="139"/>
      <c r="G145" s="186" t="s">
        <v>68</v>
      </c>
      <c r="H145" s="187"/>
      <c r="I145" s="186" t="s">
        <v>66</v>
      </c>
      <c r="N145" s="141"/>
      <c r="O145" s="142"/>
    </row>
    <row r="146" spans="1:15" s="140" customFormat="1" hidden="1" x14ac:dyDescent="0.25">
      <c r="A146" s="139"/>
      <c r="G146" s="186" t="s">
        <v>70</v>
      </c>
      <c r="H146" s="187"/>
      <c r="I146" s="186" t="s">
        <v>34</v>
      </c>
      <c r="N146" s="141"/>
      <c r="O146" s="142"/>
    </row>
    <row r="147" spans="1:15" s="140" customFormat="1" hidden="1" x14ac:dyDescent="0.25">
      <c r="A147" s="139"/>
      <c r="G147" s="186" t="s">
        <v>69</v>
      </c>
      <c r="H147" s="187"/>
      <c r="I147" s="186" t="s">
        <v>35</v>
      </c>
      <c r="N147" s="141"/>
      <c r="O147" s="142"/>
    </row>
  </sheetData>
  <sheetProtection formatCells="0" insertRows="0"/>
  <mergeCells count="40">
    <mergeCell ref="J141:L144"/>
    <mergeCell ref="B141:F141"/>
    <mergeCell ref="B142:F142"/>
    <mergeCell ref="B143:F143"/>
    <mergeCell ref="B144:F144"/>
    <mergeCell ref="B137:G137"/>
    <mergeCell ref="B133:G133"/>
    <mergeCell ref="B139:F139"/>
    <mergeCell ref="B134:G134"/>
    <mergeCell ref="B135:G135"/>
    <mergeCell ref="B136:G136"/>
    <mergeCell ref="P1:U1"/>
    <mergeCell ref="B125:G125"/>
    <mergeCell ref="B126:G126"/>
    <mergeCell ref="B132:G132"/>
    <mergeCell ref="B131:G131"/>
    <mergeCell ref="B127:G127"/>
    <mergeCell ref="B128:G128"/>
    <mergeCell ref="B129:G129"/>
    <mergeCell ref="B130:G130"/>
    <mergeCell ref="N129:O129"/>
    <mergeCell ref="H129:I129"/>
    <mergeCell ref="J1:O1"/>
    <mergeCell ref="B1:I1"/>
    <mergeCell ref="B117:G117"/>
    <mergeCell ref="B118:G118"/>
    <mergeCell ref="B120:G120"/>
    <mergeCell ref="J38:O38"/>
    <mergeCell ref="J41:O41"/>
    <mergeCell ref="B121:G121"/>
    <mergeCell ref="A114:O114"/>
    <mergeCell ref="A117:A119"/>
    <mergeCell ref="H117:I119"/>
    <mergeCell ref="N117:O119"/>
    <mergeCell ref="B119:G119"/>
    <mergeCell ref="B122:G122"/>
    <mergeCell ref="B123:G123"/>
    <mergeCell ref="B124:G124"/>
    <mergeCell ref="B38:I38"/>
    <mergeCell ref="B41:I41"/>
  </mergeCells>
  <conditionalFormatting sqref="N133">
    <cfRule type="cellIs" dxfId="3" priority="5" operator="lessThan">
      <formula>$N$132</formula>
    </cfRule>
  </conditionalFormatting>
  <conditionalFormatting sqref="O133">
    <cfRule type="cellIs" dxfId="2" priority="4" operator="lessThan">
      <formula>$O$132</formula>
    </cfRule>
  </conditionalFormatting>
  <conditionalFormatting sqref="H134">
    <cfRule type="cellIs" dxfId="1" priority="3" operator="greaterThan">
      <formula>100000*$H$117</formula>
    </cfRule>
  </conditionalFormatting>
  <conditionalFormatting sqref="I134">
    <cfRule type="cellIs" dxfId="0" priority="1" operator="greaterThan">
      <formula>100000*$H$117</formula>
    </cfRule>
  </conditionalFormatting>
  <dataValidations xWindow="881" yWindow="190" count="2">
    <dataValidation type="list" allowBlank="1" showInputMessage="1" showErrorMessage="1" sqref="G8:G9 G42:G43 G84:G85 G81:G82 G77:G78 G56:G57 G63:G64 G70:G71 G49:G50 G11:G12 G109:G110 G106:G107 G103:G104 G100:G101 G97:G98 G29:G30 G112:G113 G36:G37 G32:G33 G90:G91 G25:G26 G22:G23 G18:G19 G15:G16 G74:G75 G67:G68 G60:G61 G46:G47 G53:G54 G87:G88 G39:G40 G94:G95" xr:uid="{00000000-0002-0000-0000-000000000000}">
      <formula1>$G$145:$G$147</formula1>
    </dataValidation>
    <dataValidation type="list" allowBlank="1" showInputMessage="1" showErrorMessage="1" sqref="B97:B98" xr:uid="{00000000-0002-0000-0000-000001000000}">
      <formula1>#REF!</formula1>
    </dataValidation>
  </dataValidations>
  <hyperlinks>
    <hyperlink ref="B118" r:id="rId1" display="www.ecb.europa.eu/stats/policy_and_exchange_rates/euro_reference_exchange_rates/html/index.en.html" xr:uid="{00000000-0004-0000-0000-000000000000}"/>
    <hyperlink ref="B118:G118" r:id="rId2" display="Tečajna lista - ECB" xr:uid="{00000000-0004-0000-0000-000001000000}"/>
  </hyperlinks>
  <pageMargins left="0.70866141732283472" right="0.70866141732283472" top="0.74803149606299213" bottom="0.74803149606299213" header="0.31496062992125984" footer="0.31496062992125984"/>
  <pageSetup scale="38" orientation="landscape" r:id="rId3"/>
  <rowBreaks count="3" manualBreakCount="3">
    <brk id="88" max="14" man="1"/>
    <brk id="114" max="14" man="1"/>
    <brk id="129" max="14" man="1"/>
  </rowBreaks>
  <ignoredErrors>
    <ignoredError sqref="I96 I99 I102 I105 I108 I111" formula="1"/>
  </ignoredErrors>
  <legacyDrawing r:id="rId4"/>
  <extLst>
    <ext xmlns:x14="http://schemas.microsoft.com/office/spreadsheetml/2009/9/main" uri="{CCE6A557-97BC-4b89-ADB6-D9C93CAAB3DF}">
      <x14:dataValidations xmlns:xm="http://schemas.microsoft.com/office/excel/2006/main" xWindow="881" yWindow="190" count="25">
        <x14:dataValidation type="list" allowBlank="1" showInputMessage="1" showErrorMessage="1" xr:uid="{00000000-0002-0000-0000-000002000000}">
          <x14:formula1>
            <xm:f>LPT!$B$246:$B$252</xm:f>
          </x14:formula1>
          <xm:sqref>B90:B92</xm:sqref>
        </x14:dataValidation>
        <x14:dataValidation type="list" allowBlank="1" showInputMessage="1" showErrorMessage="1" xr:uid="{00000000-0002-0000-0000-000003000000}">
          <x14:formula1>
            <xm:f>LPT!$B$197</xm:f>
          </x14:formula1>
          <xm:sqref>B60:B61</xm:sqref>
        </x14:dataValidation>
        <x14:dataValidation type="list" allowBlank="1" showInputMessage="1" showErrorMessage="1" xr:uid="{00000000-0002-0000-0000-000004000000}">
          <x14:formula1>
            <xm:f>LPT!$B$199</xm:f>
          </x14:formula1>
          <xm:sqref>B63:B64</xm:sqref>
        </x14:dataValidation>
        <x14:dataValidation type="list" allowBlank="1" showInputMessage="1" showErrorMessage="1" xr:uid="{00000000-0002-0000-0000-000005000000}">
          <x14:formula1>
            <xm:f>LPT!$B$202</xm:f>
          </x14:formula1>
          <xm:sqref>B67:B68</xm:sqref>
        </x14:dataValidation>
        <x14:dataValidation type="list" allowBlank="1" showInputMessage="1" showErrorMessage="1" xr:uid="{00000000-0002-0000-0000-000006000000}">
          <x14:formula1>
            <xm:f>LPT!$B$204</xm:f>
          </x14:formula1>
          <xm:sqref>B70:B71</xm:sqref>
        </x14:dataValidation>
        <x14:dataValidation type="list" allowBlank="1" showInputMessage="1" showErrorMessage="1" xr:uid="{00000000-0002-0000-0000-000007000000}">
          <x14:formula1>
            <xm:f>LPT!$B$13:$B$14</xm:f>
          </x14:formula1>
          <xm:sqref>B8:B9</xm:sqref>
        </x14:dataValidation>
        <x14:dataValidation type="list" allowBlank="1" showInputMessage="1" showErrorMessage="1" xr:uid="{00000000-0002-0000-0000-000008000000}">
          <x14:formula1>
            <xm:f>LPT!$B$16:$B$30</xm:f>
          </x14:formula1>
          <xm:sqref>B11:B12</xm:sqref>
        </x14:dataValidation>
        <x14:dataValidation type="list" allowBlank="1" showInputMessage="1" showErrorMessage="1" xr:uid="{00000000-0002-0000-0000-000009000000}">
          <x14:formula1>
            <xm:f>LPT!$B$34:$B$38</xm:f>
          </x14:formula1>
          <xm:sqref>B15:B16</xm:sqref>
        </x14:dataValidation>
        <x14:dataValidation type="list" allowBlank="1" showInputMessage="1" showErrorMessage="1" xr:uid="{00000000-0002-0000-0000-00000A000000}">
          <x14:formula1>
            <xm:f>LPT!$B$40:$B$73</xm:f>
          </x14:formula1>
          <xm:sqref>B18:B19</xm:sqref>
        </x14:dataValidation>
        <x14:dataValidation type="list" allowBlank="1" showInputMessage="1" showErrorMessage="1" xr:uid="{00000000-0002-0000-0000-00000B000000}">
          <x14:formula1>
            <xm:f>LPT!$B$77:$B$78</xm:f>
          </x14:formula1>
          <xm:sqref>B22:B23</xm:sqref>
        </x14:dataValidation>
        <x14:dataValidation type="list" allowBlank="1" showInputMessage="1" showErrorMessage="1" xr:uid="{00000000-0002-0000-0000-00000C000000}">
          <x14:formula1>
            <xm:f>LPT!$B$80:$B$82</xm:f>
          </x14:formula1>
          <xm:sqref>B25:B26</xm:sqref>
        </x14:dataValidation>
        <x14:dataValidation type="list" allowBlank="1" showInputMessage="1" showErrorMessage="1" xr:uid="{00000000-0002-0000-0000-00000D000000}">
          <x14:formula1>
            <xm:f>LPT!$B$86:$B$87</xm:f>
          </x14:formula1>
          <xm:sqref>B29:B30</xm:sqref>
        </x14:dataValidation>
        <x14:dataValidation type="list" allowBlank="1" showInputMessage="1" showErrorMessage="1" xr:uid="{00000000-0002-0000-0000-00000E000000}">
          <x14:formula1>
            <xm:f>LPT!$B$89:$B$110</xm:f>
          </x14:formula1>
          <xm:sqref>B32:B33</xm:sqref>
        </x14:dataValidation>
        <x14:dataValidation type="list" allowBlank="1" showInputMessage="1" showErrorMessage="1" xr:uid="{00000000-0002-0000-0000-00000F000000}">
          <x14:formula1>
            <xm:f>LPT!$B$113:$B$114</xm:f>
          </x14:formula1>
          <xm:sqref>B36:B37</xm:sqref>
        </x14:dataValidation>
        <x14:dataValidation type="list" allowBlank="1" showInputMessage="1" showErrorMessage="1" xr:uid="{00000000-0002-0000-0000-000010000000}">
          <x14:formula1>
            <xm:f>LPT!$B$116:$B$130</xm:f>
          </x14:formula1>
          <xm:sqref>B39:B40</xm:sqref>
        </x14:dataValidation>
        <x14:dataValidation type="list" allowBlank="1" showInputMessage="1" showErrorMessage="1" xr:uid="{00000000-0002-0000-0000-000011000000}">
          <x14:formula1>
            <xm:f>LPT!$B$132:$B$142</xm:f>
          </x14:formula1>
          <xm:sqref>B42:B43</xm:sqref>
        </x14:dataValidation>
        <x14:dataValidation type="list" allowBlank="1" showInputMessage="1" showErrorMessage="1" xr:uid="{00000000-0002-0000-0000-000012000000}">
          <x14:formula1>
            <xm:f>LPT!$B$146:$B$147</xm:f>
          </x14:formula1>
          <xm:sqref>B46:B47</xm:sqref>
        </x14:dataValidation>
        <x14:dataValidation type="list" allowBlank="1" showInputMessage="1" showErrorMessage="1" xr:uid="{00000000-0002-0000-0000-000013000000}">
          <x14:formula1>
            <xm:f>LPT!$B$149:$B$169</xm:f>
          </x14:formula1>
          <xm:sqref>B49:B50</xm:sqref>
        </x14:dataValidation>
        <x14:dataValidation type="list" allowBlank="1" showInputMessage="1" showErrorMessage="1" xr:uid="{00000000-0002-0000-0000-000014000000}">
          <x14:formula1>
            <xm:f>LPT!$B$176:$B$194</xm:f>
          </x14:formula1>
          <xm:sqref>B56:B57</xm:sqref>
        </x14:dataValidation>
        <x14:dataValidation type="list" allowBlank="1" showInputMessage="1" showErrorMessage="1" xr:uid="{00000000-0002-0000-0000-000015000000}">
          <x14:formula1>
            <xm:f>LPT!$B$173:$B$174</xm:f>
          </x14:formula1>
          <xm:sqref>B53:B54</xm:sqref>
        </x14:dataValidation>
        <x14:dataValidation type="list" allowBlank="1" showInputMessage="1" showErrorMessage="1" xr:uid="{00000000-0002-0000-0000-000016000000}">
          <x14:formula1>
            <xm:f>LPT!$B$207:$B$209</xm:f>
          </x14:formula1>
          <xm:sqref>B74:B75</xm:sqref>
        </x14:dataValidation>
        <x14:dataValidation type="list" allowBlank="1" showInputMessage="1" showErrorMessage="1" xr:uid="{00000000-0002-0000-0000-000017000000}">
          <x14:formula1>
            <xm:f>LPT!$B$211:$B$214</xm:f>
          </x14:formula1>
          <xm:sqref>B77:B78</xm:sqref>
        </x14:dataValidation>
        <x14:dataValidation type="list" allowBlank="1" showInputMessage="1" showErrorMessage="1" xr:uid="{00000000-0002-0000-0000-000018000000}">
          <x14:formula1>
            <xm:f>LPT!$B$217:$B$218</xm:f>
          </x14:formula1>
          <xm:sqref>B81:B82</xm:sqref>
        </x14:dataValidation>
        <x14:dataValidation type="list" allowBlank="1" showInputMessage="1" showErrorMessage="1" xr:uid="{00000000-0002-0000-0000-000019000000}">
          <x14:formula1>
            <xm:f>LPT!$B$220:$B$223</xm:f>
          </x14:formula1>
          <xm:sqref>B84:B85</xm:sqref>
        </x14:dataValidation>
        <x14:dataValidation type="list" allowBlank="1" showInputMessage="1" showErrorMessage="1" xr:uid="{00000000-0002-0000-0000-00001A000000}">
          <x14:formula1>
            <xm:f>LPT!$B$225:$B$244</xm:f>
          </x14:formula1>
          <xm:sqref>B87:B88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27"/>
  <sheetViews>
    <sheetView showGridLines="0" zoomScale="95" zoomScaleNormal="95" workbookViewId="0">
      <selection activeCell="C31" sqref="C30:C31"/>
    </sheetView>
  </sheetViews>
  <sheetFormatPr defaultColWidth="9.140625" defaultRowHeight="12.75" x14ac:dyDescent="0.2"/>
  <cols>
    <col min="1" max="6" width="13.140625" style="155" customWidth="1"/>
    <col min="7" max="7" width="14.85546875" style="155" customWidth="1"/>
    <col min="8" max="21" width="9.140625" style="155"/>
    <col min="22" max="22" width="9.140625" style="155" customWidth="1"/>
    <col min="23" max="16384" width="9.140625" style="155"/>
  </cols>
  <sheetData>
    <row r="1" spans="1:13" ht="32.25" customHeight="1" x14ac:dyDescent="0.3">
      <c r="A1" s="343" t="s">
        <v>91</v>
      </c>
      <c r="B1" s="343"/>
      <c r="C1" s="343"/>
      <c r="D1" s="343"/>
      <c r="E1" s="343"/>
      <c r="F1" s="343"/>
      <c r="G1" s="343"/>
      <c r="H1" s="343"/>
      <c r="I1" s="343"/>
      <c r="J1" s="343"/>
      <c r="K1" s="343"/>
      <c r="M1" s="191" t="s">
        <v>89</v>
      </c>
    </row>
    <row r="2" spans="1:13" ht="20.100000000000001" customHeight="1" x14ac:dyDescent="0.3">
      <c r="A2" s="341" t="s">
        <v>100</v>
      </c>
      <c r="B2" s="342"/>
      <c r="C2" s="342"/>
      <c r="D2" s="342"/>
      <c r="E2" s="342"/>
      <c r="F2" s="342"/>
      <c r="G2" s="342"/>
      <c r="H2" s="342"/>
      <c r="I2" s="342"/>
      <c r="J2" s="342"/>
      <c r="K2" s="342"/>
      <c r="M2" s="190"/>
    </row>
    <row r="3" spans="1:13" ht="18.75" customHeight="1" thickBot="1" x14ac:dyDescent="0.35">
      <c r="A3" s="192"/>
      <c r="B3" s="344" t="s">
        <v>76</v>
      </c>
      <c r="C3" s="344"/>
      <c r="D3" s="188"/>
      <c r="E3" s="188"/>
      <c r="F3" s="188"/>
      <c r="G3" s="188"/>
      <c r="H3" s="188"/>
      <c r="I3" s="188"/>
      <c r="J3" s="188"/>
      <c r="K3" s="189"/>
      <c r="M3" s="190"/>
    </row>
    <row r="4" spans="1:13" ht="14.1" customHeight="1" thickBot="1" x14ac:dyDescent="0.3">
      <c r="A4" s="193"/>
      <c r="B4" s="345"/>
      <c r="C4" s="345"/>
      <c r="D4" s="156"/>
      <c r="E4" s="172"/>
      <c r="F4" s="178" t="s">
        <v>77</v>
      </c>
      <c r="G4" s="171"/>
      <c r="H4" s="171"/>
      <c r="I4" s="171"/>
      <c r="J4" s="171"/>
      <c r="K4" s="173"/>
    </row>
    <row r="5" spans="1:13" ht="18.75" customHeight="1" thickBot="1" x14ac:dyDescent="0.3">
      <c r="A5" s="193"/>
      <c r="B5" s="345"/>
      <c r="C5" s="345"/>
      <c r="D5" s="157"/>
      <c r="E5" s="158"/>
      <c r="F5" s="158"/>
      <c r="G5" s="158"/>
      <c r="H5" s="158"/>
      <c r="I5" s="158"/>
      <c r="J5" s="158"/>
      <c r="K5" s="174"/>
    </row>
    <row r="6" spans="1:13" ht="14.1" customHeight="1" thickBot="1" x14ac:dyDescent="0.3">
      <c r="A6" s="193"/>
      <c r="B6" s="345"/>
      <c r="C6" s="345"/>
      <c r="D6" s="159"/>
      <c r="E6" s="160"/>
      <c r="F6" s="347" t="s">
        <v>78</v>
      </c>
      <c r="G6" s="347"/>
      <c r="H6" s="347"/>
      <c r="I6" s="347"/>
      <c r="J6" s="347"/>
      <c r="K6" s="175"/>
    </row>
    <row r="7" spans="1:13" ht="14.1" customHeight="1" thickBot="1" x14ac:dyDescent="0.3">
      <c r="A7" s="193"/>
      <c r="B7" s="345"/>
      <c r="C7" s="345"/>
      <c r="D7" s="161"/>
      <c r="E7" s="160"/>
      <c r="F7" s="347"/>
      <c r="G7" s="347"/>
      <c r="H7" s="347"/>
      <c r="I7" s="347"/>
      <c r="J7" s="347"/>
      <c r="K7" s="175"/>
    </row>
    <row r="8" spans="1:13" ht="14.1" customHeight="1" thickBot="1" x14ac:dyDescent="0.3">
      <c r="A8" s="193"/>
      <c r="B8" s="345"/>
      <c r="C8" s="345"/>
      <c r="D8" s="162"/>
      <c r="E8" s="163"/>
      <c r="F8" s="347"/>
      <c r="G8" s="347"/>
      <c r="H8" s="347"/>
      <c r="I8" s="347"/>
      <c r="J8" s="347"/>
      <c r="K8" s="175"/>
    </row>
    <row r="9" spans="1:13" ht="14.1" customHeight="1" thickBot="1" x14ac:dyDescent="0.3">
      <c r="A9" s="193"/>
      <c r="B9" s="345"/>
      <c r="C9" s="345"/>
      <c r="D9" s="164"/>
      <c r="E9" s="163"/>
      <c r="F9" s="347"/>
      <c r="G9" s="347"/>
      <c r="H9" s="347"/>
      <c r="I9" s="347"/>
      <c r="J9" s="347"/>
      <c r="K9" s="175"/>
    </row>
    <row r="10" spans="1:13" ht="14.1" customHeight="1" thickBot="1" x14ac:dyDescent="0.3">
      <c r="A10" s="193"/>
      <c r="B10" s="345"/>
      <c r="C10" s="345"/>
      <c r="D10" s="165"/>
      <c r="E10" s="163"/>
      <c r="F10" s="347"/>
      <c r="G10" s="347"/>
      <c r="H10" s="347"/>
      <c r="I10" s="347"/>
      <c r="J10" s="347"/>
      <c r="K10" s="175"/>
    </row>
    <row r="11" spans="1:13" ht="14.1" customHeight="1" thickBot="1" x14ac:dyDescent="0.3">
      <c r="A11" s="193"/>
      <c r="B11" s="345"/>
      <c r="C11" s="345"/>
      <c r="D11" s="166"/>
      <c r="E11" s="163"/>
      <c r="F11" s="347"/>
      <c r="G11" s="347"/>
      <c r="H11" s="347"/>
      <c r="I11" s="347"/>
      <c r="J11" s="347"/>
      <c r="K11" s="175"/>
    </row>
    <row r="12" spans="1:13" ht="14.1" customHeight="1" thickBot="1" x14ac:dyDescent="0.3">
      <c r="A12" s="193"/>
      <c r="B12" s="345"/>
      <c r="C12" s="345"/>
      <c r="D12" s="167"/>
      <c r="E12" s="163"/>
      <c r="F12" s="347"/>
      <c r="G12" s="347"/>
      <c r="H12" s="347"/>
      <c r="I12" s="347"/>
      <c r="J12" s="347"/>
      <c r="K12" s="175"/>
    </row>
    <row r="13" spans="1:13" ht="14.1" customHeight="1" thickBot="1" x14ac:dyDescent="0.3">
      <c r="A13" s="193"/>
      <c r="B13" s="345"/>
      <c r="C13" s="345"/>
      <c r="D13" s="168"/>
      <c r="E13" s="163"/>
      <c r="F13" s="347"/>
      <c r="G13" s="347"/>
      <c r="H13" s="347"/>
      <c r="I13" s="347"/>
      <c r="J13" s="347"/>
      <c r="K13" s="175"/>
    </row>
    <row r="14" spans="1:13" ht="14.1" customHeight="1" thickBot="1" x14ac:dyDescent="0.3">
      <c r="A14" s="193"/>
      <c r="B14" s="345"/>
      <c r="C14" s="345"/>
      <c r="D14" s="169"/>
      <c r="E14" s="163"/>
      <c r="F14" s="347"/>
      <c r="G14" s="347"/>
      <c r="H14" s="347"/>
      <c r="I14" s="347"/>
      <c r="J14" s="347"/>
      <c r="K14" s="175"/>
    </row>
    <row r="15" spans="1:13" ht="14.1" customHeight="1" thickBot="1" x14ac:dyDescent="0.3">
      <c r="A15" s="193"/>
      <c r="B15" s="345"/>
      <c r="C15" s="345"/>
      <c r="D15" s="170"/>
      <c r="E15" s="163"/>
      <c r="F15" s="347"/>
      <c r="G15" s="347"/>
      <c r="H15" s="347"/>
      <c r="I15" s="347"/>
      <c r="J15" s="347"/>
      <c r="K15" s="175"/>
    </row>
    <row r="16" spans="1:13" ht="15.75" x14ac:dyDescent="0.25">
      <c r="A16" s="194"/>
      <c r="B16" s="346"/>
      <c r="C16" s="346"/>
      <c r="D16" s="176"/>
      <c r="E16" s="176"/>
      <c r="F16" s="176"/>
      <c r="G16" s="176"/>
      <c r="H16" s="176"/>
      <c r="I16" s="176"/>
      <c r="J16" s="176"/>
      <c r="K16" s="177"/>
    </row>
    <row r="17" spans="1:20" ht="18.75" x14ac:dyDescent="0.2">
      <c r="A17" s="348" t="s">
        <v>353</v>
      </c>
      <c r="B17" s="348"/>
      <c r="C17" s="348"/>
      <c r="D17" s="348"/>
      <c r="E17" s="348"/>
      <c r="F17" s="348"/>
      <c r="G17" s="348"/>
      <c r="H17" s="348"/>
      <c r="I17" s="348"/>
      <c r="J17" s="348"/>
      <c r="K17" s="348"/>
    </row>
    <row r="18" spans="1:20" ht="20.100000000000001" customHeight="1" x14ac:dyDescent="0.3">
      <c r="A18" s="341" t="s">
        <v>86</v>
      </c>
      <c r="B18" s="342"/>
      <c r="C18" s="342"/>
      <c r="D18" s="342"/>
      <c r="E18" s="342"/>
      <c r="F18" s="342"/>
      <c r="G18" s="342"/>
      <c r="H18" s="342"/>
      <c r="I18" s="342"/>
      <c r="J18" s="342"/>
      <c r="K18" s="342"/>
      <c r="M18" s="191" t="s">
        <v>90</v>
      </c>
      <c r="T18" s="191" t="s">
        <v>92</v>
      </c>
    </row>
    <row r="19" spans="1:20" ht="20.100000000000001" customHeight="1" x14ac:dyDescent="0.2">
      <c r="A19" s="341" t="s">
        <v>101</v>
      </c>
      <c r="B19" s="342"/>
      <c r="C19" s="342"/>
      <c r="D19" s="342"/>
      <c r="E19" s="342"/>
      <c r="F19" s="342"/>
      <c r="G19" s="342"/>
      <c r="H19" s="342"/>
      <c r="I19" s="342"/>
      <c r="J19" s="342"/>
      <c r="K19" s="342"/>
    </row>
    <row r="20" spans="1:20" ht="20.100000000000001" customHeight="1" x14ac:dyDescent="0.3">
      <c r="A20" s="341" t="s">
        <v>84</v>
      </c>
      <c r="B20" s="342"/>
      <c r="C20" s="342"/>
      <c r="D20" s="342"/>
      <c r="E20" s="342"/>
      <c r="F20" s="342"/>
      <c r="G20" s="342"/>
      <c r="H20" s="342"/>
      <c r="I20" s="342"/>
      <c r="J20" s="342"/>
      <c r="K20" s="342"/>
      <c r="M20" s="190"/>
    </row>
    <row r="21" spans="1:20" ht="39.950000000000003" customHeight="1" x14ac:dyDescent="0.3">
      <c r="A21" s="355" t="s">
        <v>93</v>
      </c>
      <c r="B21" s="356"/>
      <c r="C21" s="356"/>
      <c r="D21" s="356"/>
      <c r="E21" s="356"/>
      <c r="F21" s="356"/>
      <c r="G21" s="356"/>
      <c r="H21" s="356"/>
      <c r="I21" s="356"/>
      <c r="J21" s="356"/>
      <c r="K21" s="356"/>
      <c r="M21" s="190"/>
    </row>
    <row r="22" spans="1:20" ht="39.950000000000003" customHeight="1" x14ac:dyDescent="0.2">
      <c r="A22" s="355" t="s">
        <v>85</v>
      </c>
      <c r="B22" s="356"/>
      <c r="C22" s="356"/>
      <c r="D22" s="356"/>
      <c r="E22" s="356"/>
      <c r="F22" s="356"/>
      <c r="G22" s="356"/>
      <c r="H22" s="356"/>
      <c r="I22" s="356"/>
      <c r="J22" s="356"/>
      <c r="K22" s="356"/>
    </row>
    <row r="23" spans="1:20" ht="18.75" x14ac:dyDescent="0.2">
      <c r="A23" s="352" t="s">
        <v>354</v>
      </c>
      <c r="B23" s="353"/>
      <c r="C23" s="353"/>
      <c r="D23" s="353"/>
      <c r="E23" s="353"/>
      <c r="F23" s="353"/>
      <c r="G23" s="353"/>
      <c r="H23" s="353"/>
      <c r="I23" s="353"/>
      <c r="J23" s="353"/>
      <c r="K23" s="354"/>
    </row>
    <row r="24" spans="1:20" ht="39.950000000000003" customHeight="1" x14ac:dyDescent="0.2">
      <c r="A24" s="349" t="s">
        <v>87</v>
      </c>
      <c r="B24" s="350"/>
      <c r="C24" s="350"/>
      <c r="D24" s="350"/>
      <c r="E24" s="350"/>
      <c r="F24" s="350"/>
      <c r="G24" s="350"/>
      <c r="H24" s="350"/>
      <c r="I24" s="350"/>
      <c r="J24" s="350"/>
      <c r="K24" s="351"/>
    </row>
    <row r="25" spans="1:20" ht="60" customHeight="1" x14ac:dyDescent="0.2">
      <c r="A25" s="349" t="s">
        <v>88</v>
      </c>
      <c r="B25" s="350"/>
      <c r="C25" s="350"/>
      <c r="D25" s="350"/>
      <c r="E25" s="350"/>
      <c r="F25" s="350"/>
      <c r="G25" s="350"/>
      <c r="H25" s="350"/>
      <c r="I25" s="350"/>
      <c r="J25" s="350"/>
      <c r="K25" s="351"/>
    </row>
    <row r="26" spans="1:20" ht="18.75" x14ac:dyDescent="0.2">
      <c r="A26" s="352" t="s">
        <v>355</v>
      </c>
      <c r="B26" s="353"/>
      <c r="C26" s="353"/>
      <c r="D26" s="353"/>
      <c r="E26" s="353"/>
      <c r="F26" s="353"/>
      <c r="G26" s="353"/>
      <c r="H26" s="353"/>
      <c r="I26" s="353"/>
      <c r="J26" s="353"/>
      <c r="K26" s="354"/>
    </row>
    <row r="27" spans="1:20" ht="20.100000000000001" customHeight="1" x14ac:dyDescent="0.2">
      <c r="A27" s="349" t="s">
        <v>104</v>
      </c>
      <c r="B27" s="350"/>
      <c r="C27" s="350"/>
      <c r="D27" s="350"/>
      <c r="E27" s="350"/>
      <c r="F27" s="350"/>
      <c r="G27" s="350"/>
      <c r="H27" s="350"/>
      <c r="I27" s="350"/>
      <c r="J27" s="350"/>
      <c r="K27" s="351"/>
    </row>
  </sheetData>
  <mergeCells count="15">
    <mergeCell ref="A25:K25"/>
    <mergeCell ref="A26:K26"/>
    <mergeCell ref="A27:K27"/>
    <mergeCell ref="A19:K19"/>
    <mergeCell ref="A20:K20"/>
    <mergeCell ref="A21:K21"/>
    <mergeCell ref="A22:K22"/>
    <mergeCell ref="A23:K23"/>
    <mergeCell ref="A24:K24"/>
    <mergeCell ref="A18:K18"/>
    <mergeCell ref="A1:K1"/>
    <mergeCell ref="A2:K2"/>
    <mergeCell ref="B3:C16"/>
    <mergeCell ref="F6:J15"/>
    <mergeCell ref="A17:K17"/>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7"/>
  <sheetViews>
    <sheetView topLeftCell="A256" zoomScale="90" zoomScaleNormal="90" workbookViewId="0">
      <selection activeCell="B296" sqref="B296"/>
    </sheetView>
  </sheetViews>
  <sheetFormatPr defaultColWidth="9.140625" defaultRowHeight="11.25" x14ac:dyDescent="0.2"/>
  <cols>
    <col min="1" max="1" width="26.42578125" style="256" customWidth="1"/>
    <col min="2" max="2" width="152.7109375" style="256" customWidth="1"/>
    <col min="3" max="4" width="26.42578125" style="213" hidden="1" customWidth="1"/>
    <col min="5" max="16384" width="9.140625" style="210"/>
  </cols>
  <sheetData>
    <row r="1" spans="1:4" x14ac:dyDescent="0.2">
      <c r="A1" s="236" t="s">
        <v>105</v>
      </c>
      <c r="B1" s="257"/>
      <c r="C1" s="195"/>
      <c r="D1" s="196"/>
    </row>
    <row r="2" spans="1:4" ht="12" thickBot="1" x14ac:dyDescent="0.25">
      <c r="A2" s="237" t="s">
        <v>106</v>
      </c>
      <c r="B2" s="258"/>
      <c r="C2" s="197"/>
      <c r="D2" s="198"/>
    </row>
    <row r="3" spans="1:4" ht="12" thickBot="1" x14ac:dyDescent="0.25">
      <c r="A3" s="238" t="s">
        <v>107</v>
      </c>
      <c r="B3" s="259"/>
      <c r="C3" s="199"/>
      <c r="D3" s="200"/>
    </row>
    <row r="4" spans="1:4" x14ac:dyDescent="0.2">
      <c r="A4" s="239" t="s">
        <v>108</v>
      </c>
      <c r="B4" s="260"/>
      <c r="C4" s="201"/>
      <c r="D4" s="202"/>
    </row>
    <row r="5" spans="1:4" ht="12" thickBot="1" x14ac:dyDescent="0.25">
      <c r="A5" s="240"/>
      <c r="B5" s="261"/>
      <c r="C5" s="203"/>
      <c r="D5" s="204"/>
    </row>
    <row r="6" spans="1:4" x14ac:dyDescent="0.2">
      <c r="A6" s="241"/>
      <c r="B6" s="262"/>
      <c r="C6" s="205"/>
      <c r="D6" s="206" t="s">
        <v>21</v>
      </c>
    </row>
    <row r="7" spans="1:4" x14ac:dyDescent="0.2">
      <c r="A7" s="241" t="s">
        <v>44</v>
      </c>
      <c r="B7" s="246" t="s">
        <v>109</v>
      </c>
      <c r="C7" s="205" t="s">
        <v>22</v>
      </c>
      <c r="D7" s="207"/>
    </row>
    <row r="8" spans="1:4" ht="12" thickBot="1" x14ac:dyDescent="0.25">
      <c r="A8" s="242"/>
      <c r="B8" s="263"/>
      <c r="C8" s="211"/>
      <c r="D8" s="208"/>
    </row>
    <row r="9" spans="1:4" ht="23.25" thickBot="1" x14ac:dyDescent="0.25">
      <c r="A9" s="232" t="s">
        <v>110</v>
      </c>
      <c r="B9" s="259"/>
      <c r="C9" s="199"/>
      <c r="D9" s="200"/>
    </row>
    <row r="10" spans="1:4" x14ac:dyDescent="0.2">
      <c r="A10" s="233" t="s">
        <v>111</v>
      </c>
      <c r="B10" s="236" t="s">
        <v>112</v>
      </c>
      <c r="C10" s="195"/>
      <c r="D10" s="196"/>
    </row>
    <row r="11" spans="1:4" ht="12" thickBot="1" x14ac:dyDescent="0.25">
      <c r="A11" s="243"/>
      <c r="B11" s="243"/>
      <c r="C11" s="197"/>
      <c r="D11" s="198"/>
    </row>
    <row r="12" spans="1:4" ht="12" thickBot="1" x14ac:dyDescent="0.25">
      <c r="A12" s="232"/>
      <c r="B12" s="232" t="s">
        <v>113</v>
      </c>
      <c r="C12" s="199"/>
      <c r="D12" s="200"/>
    </row>
    <row r="13" spans="1:4" ht="111.75" customHeight="1" thickBot="1" x14ac:dyDescent="0.25">
      <c r="A13" s="244"/>
      <c r="B13" s="264" t="s">
        <v>114</v>
      </c>
      <c r="C13" s="206" t="s">
        <v>45</v>
      </c>
      <c r="D13" s="206" t="s">
        <v>39</v>
      </c>
    </row>
    <row r="14" spans="1:4" ht="12" thickBot="1" x14ac:dyDescent="0.25">
      <c r="A14" s="244"/>
      <c r="B14" s="244" t="s">
        <v>366</v>
      </c>
      <c r="C14" s="195"/>
      <c r="D14" s="196"/>
    </row>
    <row r="15" spans="1:4" ht="12" thickBot="1" x14ac:dyDescent="0.25">
      <c r="A15" s="245"/>
      <c r="B15" s="232" t="s">
        <v>40</v>
      </c>
      <c r="C15" s="199"/>
      <c r="D15" s="200"/>
    </row>
    <row r="16" spans="1:4" ht="12" thickBot="1" x14ac:dyDescent="0.25">
      <c r="A16" s="245"/>
      <c r="B16" s="235" t="s">
        <v>115</v>
      </c>
      <c r="C16" s="198" t="s">
        <v>45</v>
      </c>
      <c r="D16" s="198" t="s">
        <v>39</v>
      </c>
    </row>
    <row r="17" spans="1:4" ht="12" thickBot="1" x14ac:dyDescent="0.25">
      <c r="A17" s="245"/>
      <c r="B17" s="235" t="s">
        <v>116</v>
      </c>
      <c r="C17" s="198" t="s">
        <v>45</v>
      </c>
      <c r="D17" s="198" t="s">
        <v>39</v>
      </c>
    </row>
    <row r="18" spans="1:4" ht="12" thickBot="1" x14ac:dyDescent="0.25">
      <c r="A18" s="245"/>
      <c r="B18" s="235" t="s">
        <v>117</v>
      </c>
      <c r="C18" s="198" t="s">
        <v>45</v>
      </c>
      <c r="D18" s="198"/>
    </row>
    <row r="19" spans="1:4" ht="12" thickBot="1" x14ac:dyDescent="0.25">
      <c r="A19" s="245"/>
      <c r="B19" s="235" t="s">
        <v>118</v>
      </c>
      <c r="C19" s="198" t="s">
        <v>45</v>
      </c>
      <c r="D19" s="198"/>
    </row>
    <row r="20" spans="1:4" ht="12" thickBot="1" x14ac:dyDescent="0.25">
      <c r="A20" s="232"/>
      <c r="B20" s="235" t="s">
        <v>119</v>
      </c>
      <c r="C20" s="198" t="s">
        <v>45</v>
      </c>
      <c r="D20" s="198"/>
    </row>
    <row r="21" spans="1:4" ht="12" thickBot="1" x14ac:dyDescent="0.25">
      <c r="A21" s="232"/>
      <c r="B21" s="235" t="s">
        <v>120</v>
      </c>
      <c r="C21" s="198" t="s">
        <v>45</v>
      </c>
      <c r="D21" s="198" t="s">
        <v>39</v>
      </c>
    </row>
    <row r="22" spans="1:4" ht="12" thickBot="1" x14ac:dyDescent="0.25">
      <c r="A22" s="232"/>
      <c r="B22" s="235" t="s">
        <v>121</v>
      </c>
      <c r="C22" s="198" t="s">
        <v>45</v>
      </c>
      <c r="D22" s="198"/>
    </row>
    <row r="23" spans="1:4" ht="12" thickBot="1" x14ac:dyDescent="0.25">
      <c r="A23" s="232"/>
      <c r="B23" s="235" t="s">
        <v>122</v>
      </c>
      <c r="C23" s="198" t="s">
        <v>45</v>
      </c>
      <c r="D23" s="198"/>
    </row>
    <row r="24" spans="1:4" ht="12" thickBot="1" x14ac:dyDescent="0.25">
      <c r="A24" s="232"/>
      <c r="B24" s="235" t="s">
        <v>123</v>
      </c>
      <c r="C24" s="198" t="s">
        <v>45</v>
      </c>
      <c r="D24" s="198"/>
    </row>
    <row r="25" spans="1:4" ht="12" thickBot="1" x14ac:dyDescent="0.25">
      <c r="A25" s="232"/>
      <c r="B25" s="235" t="s">
        <v>124</v>
      </c>
      <c r="C25" s="198" t="s">
        <v>45</v>
      </c>
      <c r="D25" s="198"/>
    </row>
    <row r="26" spans="1:4" ht="12" thickBot="1" x14ac:dyDescent="0.25">
      <c r="A26" s="232"/>
      <c r="B26" s="235" t="s">
        <v>125</v>
      </c>
      <c r="C26" s="198" t="s">
        <v>45</v>
      </c>
      <c r="D26" s="198"/>
    </row>
    <row r="27" spans="1:4" ht="12" thickBot="1" x14ac:dyDescent="0.25">
      <c r="A27" s="245"/>
      <c r="B27" s="235" t="s">
        <v>126</v>
      </c>
      <c r="C27" s="198" t="s">
        <v>45</v>
      </c>
      <c r="D27" s="198"/>
    </row>
    <row r="28" spans="1:4" ht="12" thickBot="1" x14ac:dyDescent="0.25">
      <c r="A28" s="232"/>
      <c r="B28" s="235" t="s">
        <v>127</v>
      </c>
      <c r="C28" s="198" t="s">
        <v>45</v>
      </c>
      <c r="D28" s="198"/>
    </row>
    <row r="29" spans="1:4" ht="12" thickBot="1" x14ac:dyDescent="0.25">
      <c r="A29" s="232"/>
      <c r="B29" s="235" t="s">
        <v>128</v>
      </c>
      <c r="C29" s="198" t="s">
        <v>45</v>
      </c>
      <c r="D29" s="198"/>
    </row>
    <row r="30" spans="1:4" ht="12" thickBot="1" x14ac:dyDescent="0.25">
      <c r="A30" s="233"/>
      <c r="B30" s="265" t="s">
        <v>367</v>
      </c>
      <c r="C30" s="234"/>
      <c r="D30" s="205"/>
    </row>
    <row r="31" spans="1:4" x14ac:dyDescent="0.2">
      <c r="A31" s="233" t="s">
        <v>129</v>
      </c>
      <c r="B31" s="233" t="s">
        <v>130</v>
      </c>
      <c r="C31" s="195"/>
      <c r="D31" s="196"/>
    </row>
    <row r="32" spans="1:4" ht="12" thickBot="1" x14ac:dyDescent="0.25">
      <c r="A32" s="243"/>
      <c r="B32" s="243"/>
      <c r="C32" s="197"/>
      <c r="D32" s="198"/>
    </row>
    <row r="33" spans="1:4" ht="12" thickBot="1" x14ac:dyDescent="0.25">
      <c r="A33" s="232"/>
      <c r="B33" s="232" t="s">
        <v>358</v>
      </c>
      <c r="C33" s="199"/>
      <c r="D33" s="200"/>
    </row>
    <row r="34" spans="1:4" ht="124.5" thickBot="1" x14ac:dyDescent="0.25">
      <c r="A34" s="233"/>
      <c r="B34" s="264" t="s">
        <v>131</v>
      </c>
      <c r="C34" s="206" t="s">
        <v>45</v>
      </c>
      <c r="D34" s="206" t="s">
        <v>39</v>
      </c>
    </row>
    <row r="35" spans="1:4" ht="113.25" thickBot="1" x14ac:dyDescent="0.25">
      <c r="A35" s="244"/>
      <c r="B35" s="264" t="s">
        <v>132</v>
      </c>
      <c r="C35" s="206" t="s">
        <v>45</v>
      </c>
      <c r="D35" s="206" t="s">
        <v>39</v>
      </c>
    </row>
    <row r="36" spans="1:4" ht="79.5" thickBot="1" x14ac:dyDescent="0.25">
      <c r="A36" s="244"/>
      <c r="B36" s="264" t="s">
        <v>133</v>
      </c>
      <c r="C36" s="206" t="s">
        <v>45</v>
      </c>
      <c r="D36" s="206" t="s">
        <v>39</v>
      </c>
    </row>
    <row r="37" spans="1:4" x14ac:dyDescent="0.2">
      <c r="A37" s="233"/>
      <c r="B37" s="264" t="s">
        <v>134</v>
      </c>
      <c r="C37" s="206" t="s">
        <v>45</v>
      </c>
      <c r="D37" s="206" t="s">
        <v>39</v>
      </c>
    </row>
    <row r="38" spans="1:4" ht="12" thickBot="1" x14ac:dyDescent="0.25">
      <c r="A38" s="246"/>
      <c r="B38" s="266" t="s">
        <v>368</v>
      </c>
      <c r="C38" s="207"/>
      <c r="D38" s="207"/>
    </row>
    <row r="39" spans="1:4" ht="12" thickBot="1" x14ac:dyDescent="0.25">
      <c r="A39" s="232"/>
      <c r="B39" s="232" t="s">
        <v>40</v>
      </c>
      <c r="C39" s="199"/>
      <c r="D39" s="200"/>
    </row>
    <row r="40" spans="1:4" ht="23.25" thickBot="1" x14ac:dyDescent="0.25">
      <c r="A40" s="245"/>
      <c r="B40" s="235" t="s">
        <v>135</v>
      </c>
      <c r="C40" s="198" t="s">
        <v>45</v>
      </c>
      <c r="D40" s="198"/>
    </row>
    <row r="41" spans="1:4" ht="12" thickBot="1" x14ac:dyDescent="0.25">
      <c r="A41" s="245"/>
      <c r="B41" s="235" t="s">
        <v>136</v>
      </c>
      <c r="C41" s="198" t="s">
        <v>45</v>
      </c>
      <c r="D41" s="198"/>
    </row>
    <row r="42" spans="1:4" ht="12" thickBot="1" x14ac:dyDescent="0.25">
      <c r="A42" s="245"/>
      <c r="B42" s="235" t="s">
        <v>137</v>
      </c>
      <c r="C42" s="198" t="s">
        <v>45</v>
      </c>
      <c r="D42" s="198"/>
    </row>
    <row r="43" spans="1:4" ht="12" thickBot="1" x14ac:dyDescent="0.25">
      <c r="A43" s="245"/>
      <c r="B43" s="235" t="s">
        <v>138</v>
      </c>
      <c r="C43" s="198" t="s">
        <v>45</v>
      </c>
      <c r="D43" s="198"/>
    </row>
    <row r="44" spans="1:4" ht="12" thickBot="1" x14ac:dyDescent="0.25">
      <c r="A44" s="232"/>
      <c r="B44" s="235" t="s">
        <v>139</v>
      </c>
      <c r="C44" s="198" t="s">
        <v>45</v>
      </c>
      <c r="D44" s="198"/>
    </row>
    <row r="45" spans="1:4" ht="12" thickBot="1" x14ac:dyDescent="0.25">
      <c r="A45" s="245"/>
      <c r="B45" s="235" t="s">
        <v>140</v>
      </c>
      <c r="C45" s="198" t="s">
        <v>45</v>
      </c>
      <c r="D45" s="198"/>
    </row>
    <row r="46" spans="1:4" ht="23.25" thickBot="1" x14ac:dyDescent="0.25">
      <c r="A46" s="232"/>
      <c r="B46" s="235" t="s">
        <v>141</v>
      </c>
      <c r="C46" s="198" t="s">
        <v>45</v>
      </c>
      <c r="D46" s="198" t="s">
        <v>39</v>
      </c>
    </row>
    <row r="47" spans="1:4" ht="12" thickBot="1" x14ac:dyDescent="0.25">
      <c r="A47" s="232"/>
      <c r="B47" s="235" t="s">
        <v>142</v>
      </c>
      <c r="C47" s="198" t="s">
        <v>45</v>
      </c>
      <c r="D47" s="198" t="s">
        <v>39</v>
      </c>
    </row>
    <row r="48" spans="1:4" ht="12" thickBot="1" x14ac:dyDescent="0.25">
      <c r="A48" s="245"/>
      <c r="B48" s="235" t="s">
        <v>143</v>
      </c>
      <c r="C48" s="198" t="s">
        <v>45</v>
      </c>
      <c r="D48" s="198"/>
    </row>
    <row r="49" spans="1:4" ht="12" thickBot="1" x14ac:dyDescent="0.25">
      <c r="A49" s="245"/>
      <c r="B49" s="235" t="s">
        <v>144</v>
      </c>
      <c r="C49" s="198" t="s">
        <v>45</v>
      </c>
      <c r="D49" s="198"/>
    </row>
    <row r="50" spans="1:4" ht="12" thickBot="1" x14ac:dyDescent="0.25">
      <c r="A50" s="245"/>
      <c r="B50" s="235" t="s">
        <v>145</v>
      </c>
      <c r="C50" s="198" t="s">
        <v>45</v>
      </c>
      <c r="D50" s="198"/>
    </row>
    <row r="51" spans="1:4" ht="12" thickBot="1" x14ac:dyDescent="0.25">
      <c r="A51" s="232"/>
      <c r="B51" s="235" t="s">
        <v>146</v>
      </c>
      <c r="C51" s="198" t="s">
        <v>45</v>
      </c>
      <c r="D51" s="198"/>
    </row>
    <row r="52" spans="1:4" ht="12" thickBot="1" x14ac:dyDescent="0.25">
      <c r="A52" s="232"/>
      <c r="B52" s="235" t="s">
        <v>147</v>
      </c>
      <c r="C52" s="198" t="s">
        <v>45</v>
      </c>
      <c r="D52" s="198"/>
    </row>
    <row r="53" spans="1:4" ht="12" thickBot="1" x14ac:dyDescent="0.25">
      <c r="A53" s="232"/>
      <c r="B53" s="235" t="s">
        <v>148</v>
      </c>
      <c r="C53" s="198" t="s">
        <v>45</v>
      </c>
      <c r="D53" s="198"/>
    </row>
    <row r="54" spans="1:4" ht="12" thickBot="1" x14ac:dyDescent="0.25">
      <c r="A54" s="232"/>
      <c r="B54" s="235" t="s">
        <v>149</v>
      </c>
      <c r="C54" s="198" t="s">
        <v>45</v>
      </c>
      <c r="D54" s="198"/>
    </row>
    <row r="55" spans="1:4" ht="12" thickBot="1" x14ac:dyDescent="0.25">
      <c r="A55" s="232"/>
      <c r="B55" s="235" t="s">
        <v>150</v>
      </c>
      <c r="C55" s="198" t="s">
        <v>45</v>
      </c>
      <c r="D55" s="198"/>
    </row>
    <row r="56" spans="1:4" ht="12" thickBot="1" x14ac:dyDescent="0.25">
      <c r="A56" s="232"/>
      <c r="B56" s="235" t="s">
        <v>151</v>
      </c>
      <c r="C56" s="198" t="s">
        <v>45</v>
      </c>
      <c r="D56" s="198"/>
    </row>
    <row r="57" spans="1:4" ht="12" thickBot="1" x14ac:dyDescent="0.25">
      <c r="A57" s="245"/>
      <c r="B57" s="235" t="s">
        <v>152</v>
      </c>
      <c r="C57" s="198" t="s">
        <v>45</v>
      </c>
      <c r="D57" s="198" t="s">
        <v>39</v>
      </c>
    </row>
    <row r="58" spans="1:4" ht="12" thickBot="1" x14ac:dyDescent="0.25">
      <c r="A58" s="232"/>
      <c r="B58" s="235" t="s">
        <v>153</v>
      </c>
      <c r="C58" s="198" t="s">
        <v>45</v>
      </c>
      <c r="D58" s="198"/>
    </row>
    <row r="59" spans="1:4" ht="12" thickBot="1" x14ac:dyDescent="0.25">
      <c r="A59" s="232"/>
      <c r="B59" s="235" t="s">
        <v>154</v>
      </c>
      <c r="C59" s="198" t="s">
        <v>45</v>
      </c>
      <c r="D59" s="198" t="s">
        <v>39</v>
      </c>
    </row>
    <row r="60" spans="1:4" ht="12" thickBot="1" x14ac:dyDescent="0.25">
      <c r="A60" s="232"/>
      <c r="B60" s="235" t="s">
        <v>155</v>
      </c>
      <c r="C60" s="198" t="s">
        <v>45</v>
      </c>
      <c r="D60" s="198" t="s">
        <v>39</v>
      </c>
    </row>
    <row r="61" spans="1:4" ht="12" thickBot="1" x14ac:dyDescent="0.25">
      <c r="A61" s="232"/>
      <c r="B61" s="235" t="s">
        <v>156</v>
      </c>
      <c r="C61" s="198" t="s">
        <v>45</v>
      </c>
      <c r="D61" s="198" t="s">
        <v>39</v>
      </c>
    </row>
    <row r="62" spans="1:4" ht="12" thickBot="1" x14ac:dyDescent="0.25">
      <c r="A62" s="232"/>
      <c r="B62" s="235" t="s">
        <v>117</v>
      </c>
      <c r="C62" s="198" t="s">
        <v>45</v>
      </c>
      <c r="D62" s="198" t="s">
        <v>39</v>
      </c>
    </row>
    <row r="63" spans="1:4" ht="12" thickBot="1" x14ac:dyDescent="0.25">
      <c r="A63" s="232"/>
      <c r="B63" s="235" t="s">
        <v>118</v>
      </c>
      <c r="C63" s="198" t="s">
        <v>45</v>
      </c>
      <c r="D63" s="198"/>
    </row>
    <row r="64" spans="1:4" ht="12" thickBot="1" x14ac:dyDescent="0.25">
      <c r="A64" s="232"/>
      <c r="B64" s="235" t="s">
        <v>157</v>
      </c>
      <c r="C64" s="198" t="s">
        <v>45</v>
      </c>
      <c r="D64" s="198"/>
    </row>
    <row r="65" spans="1:4" ht="12" thickBot="1" x14ac:dyDescent="0.25">
      <c r="A65" s="232"/>
      <c r="B65" s="235" t="s">
        <v>158</v>
      </c>
      <c r="C65" s="198" t="s">
        <v>45</v>
      </c>
      <c r="D65" s="198"/>
    </row>
    <row r="66" spans="1:4" ht="12" thickBot="1" x14ac:dyDescent="0.25">
      <c r="A66" s="245"/>
      <c r="B66" s="235" t="s">
        <v>159</v>
      </c>
      <c r="C66" s="198" t="s">
        <v>45</v>
      </c>
      <c r="D66" s="198"/>
    </row>
    <row r="67" spans="1:4" ht="12" thickBot="1" x14ac:dyDescent="0.25">
      <c r="A67" s="232"/>
      <c r="B67" s="235" t="s">
        <v>160</v>
      </c>
      <c r="C67" s="198" t="s">
        <v>45</v>
      </c>
      <c r="D67" s="198"/>
    </row>
    <row r="68" spans="1:4" ht="12" thickBot="1" x14ac:dyDescent="0.25">
      <c r="A68" s="245"/>
      <c r="B68" s="235" t="s">
        <v>124</v>
      </c>
      <c r="C68" s="198" t="s">
        <v>45</v>
      </c>
      <c r="D68" s="198"/>
    </row>
    <row r="69" spans="1:4" ht="12" thickBot="1" x14ac:dyDescent="0.25">
      <c r="A69" s="245"/>
      <c r="B69" s="235" t="s">
        <v>161</v>
      </c>
      <c r="C69" s="198" t="s">
        <v>45</v>
      </c>
      <c r="D69" s="198"/>
    </row>
    <row r="70" spans="1:4" ht="23.25" thickBot="1" x14ac:dyDescent="0.25">
      <c r="A70" s="245"/>
      <c r="B70" s="235" t="s">
        <v>369</v>
      </c>
      <c r="C70" s="198" t="s">
        <v>45</v>
      </c>
      <c r="D70" s="198"/>
    </row>
    <row r="71" spans="1:4" ht="12" thickBot="1" x14ac:dyDescent="0.25">
      <c r="A71" s="245"/>
      <c r="B71" s="235" t="s">
        <v>127</v>
      </c>
      <c r="C71" s="198" t="s">
        <v>45</v>
      </c>
      <c r="D71" s="198"/>
    </row>
    <row r="72" spans="1:4" ht="12" thickBot="1" x14ac:dyDescent="0.25">
      <c r="A72" s="245"/>
      <c r="B72" s="235" t="s">
        <v>128</v>
      </c>
      <c r="C72" s="198" t="s">
        <v>45</v>
      </c>
      <c r="D72" s="198"/>
    </row>
    <row r="73" spans="1:4" ht="12" thickBot="1" x14ac:dyDescent="0.25">
      <c r="A73" s="244"/>
      <c r="B73" s="265" t="s">
        <v>370</v>
      </c>
      <c r="C73" s="234"/>
      <c r="D73" s="205"/>
    </row>
    <row r="74" spans="1:4" x14ac:dyDescent="0.2">
      <c r="A74" s="233" t="s">
        <v>162</v>
      </c>
      <c r="B74" s="233" t="s">
        <v>371</v>
      </c>
      <c r="C74" s="195"/>
      <c r="D74" s="196"/>
    </row>
    <row r="75" spans="1:4" ht="12" thickBot="1" x14ac:dyDescent="0.25">
      <c r="A75" s="243"/>
      <c r="B75" s="243"/>
      <c r="C75" s="197"/>
      <c r="D75" s="198"/>
    </row>
    <row r="76" spans="1:4" ht="12" thickBot="1" x14ac:dyDescent="0.25">
      <c r="A76" s="232"/>
      <c r="B76" s="232" t="s">
        <v>113</v>
      </c>
      <c r="C76" s="199"/>
      <c r="D76" s="200"/>
    </row>
    <row r="77" spans="1:4" ht="23.25" thickBot="1" x14ac:dyDescent="0.25">
      <c r="A77" s="233"/>
      <c r="B77" s="264" t="s">
        <v>163</v>
      </c>
      <c r="C77" s="206" t="s">
        <v>45</v>
      </c>
      <c r="D77" s="206"/>
    </row>
    <row r="78" spans="1:4" ht="12" thickBot="1" x14ac:dyDescent="0.25">
      <c r="A78" s="233"/>
      <c r="B78" s="244" t="s">
        <v>372</v>
      </c>
      <c r="C78" s="195"/>
      <c r="D78" s="196"/>
    </row>
    <row r="79" spans="1:4" ht="12" thickBot="1" x14ac:dyDescent="0.25">
      <c r="A79" s="245"/>
      <c r="B79" s="232" t="s">
        <v>164</v>
      </c>
      <c r="C79" s="199"/>
      <c r="D79" s="200"/>
    </row>
    <row r="80" spans="1:4" ht="12" thickBot="1" x14ac:dyDescent="0.25">
      <c r="A80" s="245"/>
      <c r="B80" s="235" t="s">
        <v>165</v>
      </c>
      <c r="C80" s="198" t="s">
        <v>45</v>
      </c>
      <c r="D80" s="198"/>
    </row>
    <row r="81" spans="1:4" ht="12" thickBot="1" x14ac:dyDescent="0.25">
      <c r="A81" s="245"/>
      <c r="B81" s="235" t="s">
        <v>166</v>
      </c>
      <c r="C81" s="198" t="s">
        <v>45</v>
      </c>
      <c r="D81" s="198"/>
    </row>
    <row r="82" spans="1:4" ht="12" thickBot="1" x14ac:dyDescent="0.25">
      <c r="A82" s="244"/>
      <c r="B82" s="265" t="s">
        <v>367</v>
      </c>
      <c r="C82" s="234"/>
      <c r="D82" s="205"/>
    </row>
    <row r="83" spans="1:4" x14ac:dyDescent="0.2">
      <c r="A83" s="233" t="s">
        <v>167</v>
      </c>
      <c r="B83" s="233" t="s">
        <v>168</v>
      </c>
      <c r="C83" s="195"/>
      <c r="D83" s="196"/>
    </row>
    <row r="84" spans="1:4" ht="12" thickBot="1" x14ac:dyDescent="0.25">
      <c r="A84" s="243"/>
      <c r="B84" s="243"/>
      <c r="C84" s="197"/>
      <c r="D84" s="198"/>
    </row>
    <row r="85" spans="1:4" ht="12" thickBot="1" x14ac:dyDescent="0.25">
      <c r="A85" s="245"/>
      <c r="B85" s="232" t="s">
        <v>113</v>
      </c>
      <c r="C85" s="199"/>
      <c r="D85" s="200"/>
    </row>
    <row r="86" spans="1:4" ht="113.25" thickBot="1" x14ac:dyDescent="0.25">
      <c r="A86" s="244"/>
      <c r="B86" s="264" t="s">
        <v>169</v>
      </c>
      <c r="C86" s="206" t="s">
        <v>45</v>
      </c>
      <c r="D86" s="206" t="s">
        <v>39</v>
      </c>
    </row>
    <row r="87" spans="1:4" ht="12" thickBot="1" x14ac:dyDescent="0.25">
      <c r="A87" s="244"/>
      <c r="B87" s="244" t="s">
        <v>366</v>
      </c>
      <c r="C87" s="195"/>
      <c r="D87" s="196"/>
    </row>
    <row r="88" spans="1:4" ht="12" thickBot="1" x14ac:dyDescent="0.25">
      <c r="A88" s="245"/>
      <c r="B88" s="232" t="s">
        <v>40</v>
      </c>
      <c r="C88" s="199"/>
      <c r="D88" s="200"/>
    </row>
    <row r="89" spans="1:4" ht="12" thickBot="1" x14ac:dyDescent="0.25">
      <c r="A89" s="245"/>
      <c r="B89" s="235" t="s">
        <v>170</v>
      </c>
      <c r="C89" s="198" t="s">
        <v>45</v>
      </c>
      <c r="D89" s="198"/>
    </row>
    <row r="90" spans="1:4" ht="12" thickBot="1" x14ac:dyDescent="0.25">
      <c r="A90" s="245"/>
      <c r="B90" s="235" t="s">
        <v>171</v>
      </c>
      <c r="C90" s="198" t="s">
        <v>45</v>
      </c>
      <c r="D90" s="198"/>
    </row>
    <row r="91" spans="1:4" ht="12" thickBot="1" x14ac:dyDescent="0.25">
      <c r="A91" s="245"/>
      <c r="B91" s="235" t="s">
        <v>172</v>
      </c>
      <c r="C91" s="198" t="s">
        <v>45</v>
      </c>
      <c r="D91" s="198" t="s">
        <v>39</v>
      </c>
    </row>
    <row r="92" spans="1:4" ht="12" thickBot="1" x14ac:dyDescent="0.25">
      <c r="A92" s="245"/>
      <c r="B92" s="235" t="s">
        <v>173</v>
      </c>
      <c r="C92" s="198" t="s">
        <v>45</v>
      </c>
      <c r="D92" s="198" t="s">
        <v>39</v>
      </c>
    </row>
    <row r="93" spans="1:4" ht="12" thickBot="1" x14ac:dyDescent="0.25">
      <c r="A93" s="245"/>
      <c r="B93" s="235" t="s">
        <v>174</v>
      </c>
      <c r="C93" s="198" t="s">
        <v>45</v>
      </c>
      <c r="D93" s="198" t="s">
        <v>39</v>
      </c>
    </row>
    <row r="94" spans="1:4" ht="12" thickBot="1" x14ac:dyDescent="0.25">
      <c r="A94" s="245"/>
      <c r="B94" s="235" t="s">
        <v>175</v>
      </c>
      <c r="C94" s="198" t="s">
        <v>45</v>
      </c>
      <c r="D94" s="198"/>
    </row>
    <row r="95" spans="1:4" ht="12" thickBot="1" x14ac:dyDescent="0.25">
      <c r="A95" s="245"/>
      <c r="B95" s="235" t="s">
        <v>176</v>
      </c>
      <c r="C95" s="198" t="s">
        <v>45</v>
      </c>
      <c r="D95" s="198" t="s">
        <v>39</v>
      </c>
    </row>
    <row r="96" spans="1:4" ht="12" thickBot="1" x14ac:dyDescent="0.25">
      <c r="A96" s="245"/>
      <c r="B96" s="235" t="s">
        <v>177</v>
      </c>
      <c r="C96" s="198" t="s">
        <v>45</v>
      </c>
      <c r="D96" s="198"/>
    </row>
    <row r="97" spans="1:4" ht="12" thickBot="1" x14ac:dyDescent="0.25">
      <c r="A97" s="245"/>
      <c r="B97" s="235" t="s">
        <v>178</v>
      </c>
      <c r="C97" s="198" t="s">
        <v>45</v>
      </c>
      <c r="D97" s="198"/>
    </row>
    <row r="98" spans="1:4" ht="12" thickBot="1" x14ac:dyDescent="0.25">
      <c r="A98" s="245"/>
      <c r="B98" s="235" t="s">
        <v>179</v>
      </c>
      <c r="C98" s="198" t="s">
        <v>45</v>
      </c>
      <c r="D98" s="198"/>
    </row>
    <row r="99" spans="1:4" ht="12" thickBot="1" x14ac:dyDescent="0.25">
      <c r="A99" s="245"/>
      <c r="B99" s="235" t="s">
        <v>180</v>
      </c>
      <c r="C99" s="198" t="s">
        <v>45</v>
      </c>
      <c r="D99" s="198"/>
    </row>
    <row r="100" spans="1:4" ht="12" thickBot="1" x14ac:dyDescent="0.25">
      <c r="A100" s="245"/>
      <c r="B100" s="235" t="s">
        <v>181</v>
      </c>
      <c r="C100" s="198" t="s">
        <v>45</v>
      </c>
      <c r="D100" s="198"/>
    </row>
    <row r="101" spans="1:4" ht="12" thickBot="1" x14ac:dyDescent="0.25">
      <c r="A101" s="245"/>
      <c r="B101" s="235" t="s">
        <v>182</v>
      </c>
      <c r="C101" s="198" t="s">
        <v>45</v>
      </c>
      <c r="D101" s="198"/>
    </row>
    <row r="102" spans="1:4" ht="12" thickBot="1" x14ac:dyDescent="0.25">
      <c r="A102" s="245"/>
      <c r="B102" s="235" t="s">
        <v>183</v>
      </c>
      <c r="C102" s="198" t="s">
        <v>45</v>
      </c>
      <c r="D102" s="198"/>
    </row>
    <row r="103" spans="1:4" ht="12" thickBot="1" x14ac:dyDescent="0.25">
      <c r="A103" s="245"/>
      <c r="B103" s="235" t="s">
        <v>184</v>
      </c>
      <c r="C103" s="198" t="s">
        <v>45</v>
      </c>
      <c r="D103" s="198"/>
    </row>
    <row r="104" spans="1:4" ht="12" thickBot="1" x14ac:dyDescent="0.25">
      <c r="A104" s="245"/>
      <c r="B104" s="235" t="s">
        <v>127</v>
      </c>
      <c r="C104" s="198" t="s">
        <v>45</v>
      </c>
      <c r="D104" s="198"/>
    </row>
    <row r="105" spans="1:4" ht="12" thickBot="1" x14ac:dyDescent="0.25">
      <c r="A105" s="245"/>
      <c r="B105" s="235" t="s">
        <v>185</v>
      </c>
      <c r="C105" s="198" t="s">
        <v>45</v>
      </c>
      <c r="D105" s="198"/>
    </row>
    <row r="106" spans="1:4" ht="12" thickBot="1" x14ac:dyDescent="0.25">
      <c r="A106" s="245"/>
      <c r="B106" s="235" t="s">
        <v>186</v>
      </c>
      <c r="C106" s="198" t="s">
        <v>45</v>
      </c>
      <c r="D106" s="198" t="s">
        <v>39</v>
      </c>
    </row>
    <row r="107" spans="1:4" ht="12" thickBot="1" x14ac:dyDescent="0.25">
      <c r="A107" s="245"/>
      <c r="B107" s="235" t="s">
        <v>187</v>
      </c>
      <c r="C107" s="198" t="s">
        <v>45</v>
      </c>
      <c r="D107" s="198" t="s">
        <v>39</v>
      </c>
    </row>
    <row r="108" spans="1:4" ht="12" thickBot="1" x14ac:dyDescent="0.25">
      <c r="A108" s="245"/>
      <c r="B108" s="235" t="s">
        <v>188</v>
      </c>
      <c r="C108" s="198" t="s">
        <v>45</v>
      </c>
      <c r="D108" s="198"/>
    </row>
    <row r="109" spans="1:4" ht="12" thickBot="1" x14ac:dyDescent="0.25">
      <c r="A109" s="245"/>
      <c r="B109" s="235" t="s">
        <v>128</v>
      </c>
      <c r="C109" s="198" t="s">
        <v>45</v>
      </c>
      <c r="D109" s="198"/>
    </row>
    <row r="110" spans="1:4" ht="12" thickBot="1" x14ac:dyDescent="0.25">
      <c r="A110" s="244"/>
      <c r="B110" s="265" t="s">
        <v>367</v>
      </c>
      <c r="C110" s="234"/>
      <c r="D110" s="205"/>
    </row>
    <row r="111" spans="1:4" ht="12" thickBot="1" x14ac:dyDescent="0.25">
      <c r="A111" s="233" t="s">
        <v>189</v>
      </c>
      <c r="B111" s="233" t="s">
        <v>190</v>
      </c>
      <c r="C111" s="195"/>
      <c r="D111" s="196"/>
    </row>
    <row r="112" spans="1:4" ht="12" thickBot="1" x14ac:dyDescent="0.25">
      <c r="A112" s="247"/>
      <c r="B112" s="232" t="s">
        <v>113</v>
      </c>
      <c r="C112" s="199"/>
      <c r="D112" s="200"/>
    </row>
    <row r="113" spans="1:4" ht="90.75" thickBot="1" x14ac:dyDescent="0.25">
      <c r="A113" s="244"/>
      <c r="B113" s="264" t="s">
        <v>191</v>
      </c>
      <c r="C113" s="206" t="s">
        <v>45</v>
      </c>
      <c r="D113" s="206" t="s">
        <v>39</v>
      </c>
    </row>
    <row r="114" spans="1:4" ht="12" thickBot="1" x14ac:dyDescent="0.25">
      <c r="A114" s="244"/>
      <c r="B114" s="244" t="s">
        <v>368</v>
      </c>
      <c r="C114" s="195"/>
      <c r="D114" s="196"/>
    </row>
    <row r="115" spans="1:4" ht="12" thickBot="1" x14ac:dyDescent="0.25">
      <c r="A115" s="247"/>
      <c r="B115" s="232" t="s">
        <v>40</v>
      </c>
      <c r="C115" s="199"/>
      <c r="D115" s="200"/>
    </row>
    <row r="116" spans="1:4" ht="12" thickBot="1" x14ac:dyDescent="0.25">
      <c r="A116" s="245"/>
      <c r="B116" s="235" t="s">
        <v>192</v>
      </c>
      <c r="C116" s="198" t="s">
        <v>45</v>
      </c>
      <c r="D116" s="198"/>
    </row>
    <row r="117" spans="1:4" ht="12" thickBot="1" x14ac:dyDescent="0.25">
      <c r="A117" s="245"/>
      <c r="B117" s="235" t="s">
        <v>193</v>
      </c>
      <c r="C117" s="198" t="s">
        <v>45</v>
      </c>
      <c r="D117" s="198" t="s">
        <v>39</v>
      </c>
    </row>
    <row r="118" spans="1:4" ht="12" thickBot="1" x14ac:dyDescent="0.25">
      <c r="A118" s="232"/>
      <c r="B118" s="235" t="s">
        <v>194</v>
      </c>
      <c r="C118" s="198" t="s">
        <v>45</v>
      </c>
      <c r="D118" s="198"/>
    </row>
    <row r="119" spans="1:4" ht="12" thickBot="1" x14ac:dyDescent="0.25">
      <c r="A119" s="232"/>
      <c r="B119" s="235" t="s">
        <v>195</v>
      </c>
      <c r="C119" s="198" t="s">
        <v>45</v>
      </c>
      <c r="D119" s="198"/>
    </row>
    <row r="120" spans="1:4" ht="12" thickBot="1" x14ac:dyDescent="0.25">
      <c r="A120" s="232"/>
      <c r="B120" s="235" t="s">
        <v>196</v>
      </c>
      <c r="C120" s="198" t="s">
        <v>45</v>
      </c>
      <c r="D120" s="198" t="s">
        <v>39</v>
      </c>
    </row>
    <row r="121" spans="1:4" ht="12" thickBot="1" x14ac:dyDescent="0.25">
      <c r="A121" s="232"/>
      <c r="B121" s="235" t="s">
        <v>197</v>
      </c>
      <c r="C121" s="198" t="s">
        <v>45</v>
      </c>
      <c r="D121" s="198"/>
    </row>
    <row r="122" spans="1:4" ht="12" thickBot="1" x14ac:dyDescent="0.25">
      <c r="A122" s="232"/>
      <c r="B122" s="235" t="s">
        <v>198</v>
      </c>
      <c r="C122" s="198" t="s">
        <v>45</v>
      </c>
      <c r="D122" s="198"/>
    </row>
    <row r="123" spans="1:4" ht="12" thickBot="1" x14ac:dyDescent="0.25">
      <c r="A123" s="232"/>
      <c r="B123" s="235" t="s">
        <v>199</v>
      </c>
      <c r="C123" s="198" t="s">
        <v>45</v>
      </c>
      <c r="D123" s="198"/>
    </row>
    <row r="124" spans="1:4" ht="12" thickBot="1" x14ac:dyDescent="0.25">
      <c r="A124" s="232"/>
      <c r="B124" s="235" t="s">
        <v>200</v>
      </c>
      <c r="C124" s="198" t="s">
        <v>45</v>
      </c>
      <c r="D124" s="198"/>
    </row>
    <row r="125" spans="1:4" ht="12" thickBot="1" x14ac:dyDescent="0.25">
      <c r="A125" s="232"/>
      <c r="B125" s="235" t="s">
        <v>201</v>
      </c>
      <c r="C125" s="198" t="s">
        <v>45</v>
      </c>
      <c r="D125" s="198"/>
    </row>
    <row r="126" spans="1:4" ht="12" thickBot="1" x14ac:dyDescent="0.25">
      <c r="A126" s="232"/>
      <c r="B126" s="235" t="s">
        <v>185</v>
      </c>
      <c r="C126" s="198" t="s">
        <v>45</v>
      </c>
      <c r="D126" s="198"/>
    </row>
    <row r="127" spans="1:4" ht="12" thickBot="1" x14ac:dyDescent="0.25">
      <c r="A127" s="232"/>
      <c r="B127" s="235" t="s">
        <v>202</v>
      </c>
      <c r="C127" s="198" t="s">
        <v>45</v>
      </c>
      <c r="D127" s="198" t="s">
        <v>39</v>
      </c>
    </row>
    <row r="128" spans="1:4" ht="12" thickBot="1" x14ac:dyDescent="0.25">
      <c r="A128" s="245"/>
      <c r="B128" s="235" t="s">
        <v>203</v>
      </c>
      <c r="C128" s="198" t="s">
        <v>45</v>
      </c>
      <c r="D128" s="198"/>
    </row>
    <row r="129" spans="1:4" ht="12" thickBot="1" x14ac:dyDescent="0.25">
      <c r="A129" s="232"/>
      <c r="B129" s="235" t="s">
        <v>128</v>
      </c>
      <c r="C129" s="198" t="s">
        <v>45</v>
      </c>
      <c r="D129" s="198"/>
    </row>
    <row r="130" spans="1:4" ht="12" thickBot="1" x14ac:dyDescent="0.25">
      <c r="A130" s="232"/>
      <c r="B130" s="265" t="s">
        <v>367</v>
      </c>
      <c r="C130" s="198"/>
      <c r="D130" s="198"/>
    </row>
    <row r="131" spans="1:4" ht="12" thickBot="1" x14ac:dyDescent="0.25">
      <c r="A131" s="232"/>
      <c r="B131" s="267" t="s">
        <v>373</v>
      </c>
      <c r="C131" s="198" t="s">
        <v>45</v>
      </c>
      <c r="D131" s="209"/>
    </row>
    <row r="132" spans="1:4" ht="12" thickBot="1" x14ac:dyDescent="0.25">
      <c r="A132" s="232"/>
      <c r="B132" s="235" t="s">
        <v>204</v>
      </c>
      <c r="C132" s="198" t="s">
        <v>45</v>
      </c>
      <c r="D132" s="198"/>
    </row>
    <row r="133" spans="1:4" ht="12" thickBot="1" x14ac:dyDescent="0.25">
      <c r="A133" s="232"/>
      <c r="B133" s="235" t="s">
        <v>205</v>
      </c>
      <c r="C133" s="198" t="s">
        <v>45</v>
      </c>
      <c r="D133" s="198"/>
    </row>
    <row r="134" spans="1:4" ht="12" thickBot="1" x14ac:dyDescent="0.25">
      <c r="A134" s="232"/>
      <c r="B134" s="235" t="s">
        <v>206</v>
      </c>
      <c r="C134" s="198" t="s">
        <v>45</v>
      </c>
      <c r="D134" s="198"/>
    </row>
    <row r="135" spans="1:4" ht="12" thickBot="1" x14ac:dyDescent="0.25">
      <c r="A135" s="232"/>
      <c r="B135" s="235" t="s">
        <v>207</v>
      </c>
      <c r="C135" s="198" t="s">
        <v>45</v>
      </c>
      <c r="D135" s="198"/>
    </row>
    <row r="136" spans="1:4" ht="12" thickBot="1" x14ac:dyDescent="0.25">
      <c r="A136" s="232"/>
      <c r="B136" s="235" t="s">
        <v>48</v>
      </c>
      <c r="C136" s="198" t="s">
        <v>45</v>
      </c>
      <c r="D136" s="198"/>
    </row>
    <row r="137" spans="1:4" ht="12" thickBot="1" x14ac:dyDescent="0.25">
      <c r="A137" s="232"/>
      <c r="B137" s="235" t="s">
        <v>208</v>
      </c>
      <c r="C137" s="198" t="s">
        <v>45</v>
      </c>
      <c r="D137" s="198"/>
    </row>
    <row r="138" spans="1:4" ht="12" thickBot="1" x14ac:dyDescent="0.25">
      <c r="A138" s="232"/>
      <c r="B138" s="235" t="s">
        <v>209</v>
      </c>
      <c r="C138" s="198" t="s">
        <v>45</v>
      </c>
      <c r="D138" s="198"/>
    </row>
    <row r="139" spans="1:4" ht="12" thickBot="1" x14ac:dyDescent="0.25">
      <c r="A139" s="232"/>
      <c r="B139" s="235" t="s">
        <v>210</v>
      </c>
      <c r="C139" s="198" t="s">
        <v>45</v>
      </c>
      <c r="D139" s="198"/>
    </row>
    <row r="140" spans="1:4" ht="12" thickBot="1" x14ac:dyDescent="0.25">
      <c r="A140" s="245"/>
      <c r="B140" s="235" t="s">
        <v>211</v>
      </c>
      <c r="C140" s="198" t="s">
        <v>45</v>
      </c>
      <c r="D140" s="198"/>
    </row>
    <row r="141" spans="1:4" ht="12" thickBot="1" x14ac:dyDescent="0.25">
      <c r="A141" s="245"/>
      <c r="B141" s="235" t="s">
        <v>212</v>
      </c>
      <c r="C141" s="198" t="s">
        <v>45</v>
      </c>
      <c r="D141" s="198"/>
    </row>
    <row r="142" spans="1:4" ht="12" thickBot="1" x14ac:dyDescent="0.25">
      <c r="A142" s="244"/>
      <c r="B142" s="265" t="s">
        <v>367</v>
      </c>
      <c r="C142" s="234"/>
      <c r="D142" s="205"/>
    </row>
    <row r="143" spans="1:4" x14ac:dyDescent="0.2">
      <c r="A143" s="233" t="s">
        <v>213</v>
      </c>
      <c r="B143" s="233" t="s">
        <v>214</v>
      </c>
      <c r="C143" s="195"/>
      <c r="D143" s="196"/>
    </row>
    <row r="144" spans="1:4" ht="12" thickBot="1" x14ac:dyDescent="0.25">
      <c r="A144" s="243"/>
      <c r="B144" s="243"/>
      <c r="C144" s="197"/>
      <c r="D144" s="198"/>
    </row>
    <row r="145" spans="1:4" ht="12" thickBot="1" x14ac:dyDescent="0.25">
      <c r="A145" s="247"/>
      <c r="B145" s="232" t="s">
        <v>113</v>
      </c>
      <c r="C145" s="199"/>
      <c r="D145" s="200"/>
    </row>
    <row r="146" spans="1:4" ht="90.75" thickBot="1" x14ac:dyDescent="0.25">
      <c r="A146" s="248"/>
      <c r="B146" s="264" t="s">
        <v>374</v>
      </c>
      <c r="C146" s="206" t="s">
        <v>45</v>
      </c>
      <c r="D146" s="206" t="s">
        <v>39</v>
      </c>
    </row>
    <row r="147" spans="1:4" ht="12" thickBot="1" x14ac:dyDescent="0.25">
      <c r="A147" s="248"/>
      <c r="B147" s="244" t="s">
        <v>368</v>
      </c>
      <c r="C147" s="195"/>
      <c r="D147" s="196"/>
    </row>
    <row r="148" spans="1:4" ht="12" thickBot="1" x14ac:dyDescent="0.25">
      <c r="A148" s="247"/>
      <c r="B148" s="232" t="s">
        <v>40</v>
      </c>
      <c r="C148" s="199"/>
      <c r="D148" s="200"/>
    </row>
    <row r="149" spans="1:4" ht="12" thickBot="1" x14ac:dyDescent="0.25">
      <c r="A149" s="232"/>
      <c r="B149" s="235" t="s">
        <v>215</v>
      </c>
      <c r="C149" s="198" t="s">
        <v>45</v>
      </c>
      <c r="D149" s="198" t="s">
        <v>39</v>
      </c>
    </row>
    <row r="150" spans="1:4" ht="12" thickBot="1" x14ac:dyDescent="0.25">
      <c r="A150" s="247"/>
      <c r="B150" s="235" t="s">
        <v>216</v>
      </c>
      <c r="C150" s="198" t="s">
        <v>45</v>
      </c>
      <c r="D150" s="198"/>
    </row>
    <row r="151" spans="1:4" ht="12" thickBot="1" x14ac:dyDescent="0.25">
      <c r="A151" s="247"/>
      <c r="B151" s="235" t="s">
        <v>171</v>
      </c>
      <c r="C151" s="198" t="s">
        <v>45</v>
      </c>
      <c r="D151" s="198" t="s">
        <v>39</v>
      </c>
    </row>
    <row r="152" spans="1:4" ht="12" thickBot="1" x14ac:dyDescent="0.25">
      <c r="A152" s="247"/>
      <c r="B152" s="235" t="s">
        <v>217</v>
      </c>
      <c r="C152" s="198" t="s">
        <v>45</v>
      </c>
      <c r="D152" s="198"/>
    </row>
    <row r="153" spans="1:4" ht="12" thickBot="1" x14ac:dyDescent="0.25">
      <c r="A153" s="247"/>
      <c r="B153" s="235" t="s">
        <v>218</v>
      </c>
      <c r="C153" s="198" t="s">
        <v>45</v>
      </c>
      <c r="D153" s="198" t="s">
        <v>39</v>
      </c>
    </row>
    <row r="154" spans="1:4" ht="12" thickBot="1" x14ac:dyDescent="0.25">
      <c r="A154" s="247"/>
      <c r="B154" s="235" t="s">
        <v>219</v>
      </c>
      <c r="C154" s="198" t="s">
        <v>45</v>
      </c>
      <c r="D154" s="198"/>
    </row>
    <row r="155" spans="1:4" ht="12" thickBot="1" x14ac:dyDescent="0.25">
      <c r="A155" s="247"/>
      <c r="B155" s="235" t="s">
        <v>220</v>
      </c>
      <c r="C155" s="198" t="s">
        <v>45</v>
      </c>
      <c r="D155" s="198" t="s">
        <v>39</v>
      </c>
    </row>
    <row r="156" spans="1:4" ht="12" thickBot="1" x14ac:dyDescent="0.25">
      <c r="A156" s="247"/>
      <c r="B156" s="235" t="s">
        <v>221</v>
      </c>
      <c r="C156" s="198" t="s">
        <v>45</v>
      </c>
      <c r="D156" s="198" t="s">
        <v>39</v>
      </c>
    </row>
    <row r="157" spans="1:4" ht="12" thickBot="1" x14ac:dyDescent="0.25">
      <c r="A157" s="247"/>
      <c r="B157" s="235" t="s">
        <v>222</v>
      </c>
      <c r="C157" s="198" t="s">
        <v>45</v>
      </c>
      <c r="D157" s="198" t="s">
        <v>39</v>
      </c>
    </row>
    <row r="158" spans="1:4" ht="12" thickBot="1" x14ac:dyDescent="0.25">
      <c r="A158" s="247"/>
      <c r="B158" s="235" t="s">
        <v>223</v>
      </c>
      <c r="C158" s="198" t="s">
        <v>45</v>
      </c>
      <c r="D158" s="198"/>
    </row>
    <row r="159" spans="1:4" ht="12" thickBot="1" x14ac:dyDescent="0.25">
      <c r="A159" s="247"/>
      <c r="B159" s="235" t="s">
        <v>224</v>
      </c>
      <c r="C159" s="198" t="s">
        <v>45</v>
      </c>
      <c r="D159" s="198" t="s">
        <v>39</v>
      </c>
    </row>
    <row r="160" spans="1:4" ht="12" thickBot="1" x14ac:dyDescent="0.25">
      <c r="A160" s="247"/>
      <c r="B160" s="235" t="s">
        <v>225</v>
      </c>
      <c r="C160" s="198" t="s">
        <v>45</v>
      </c>
      <c r="D160" s="198"/>
    </row>
    <row r="161" spans="1:4" ht="12" thickBot="1" x14ac:dyDescent="0.25">
      <c r="A161" s="247"/>
      <c r="B161" s="235" t="s">
        <v>197</v>
      </c>
      <c r="C161" s="198" t="s">
        <v>45</v>
      </c>
      <c r="D161" s="198"/>
    </row>
    <row r="162" spans="1:4" ht="12" thickBot="1" x14ac:dyDescent="0.25">
      <c r="A162" s="247"/>
      <c r="B162" s="235" t="s">
        <v>226</v>
      </c>
      <c r="C162" s="198" t="s">
        <v>45</v>
      </c>
      <c r="D162" s="198" t="s">
        <v>39</v>
      </c>
    </row>
    <row r="163" spans="1:4" ht="12" thickBot="1" x14ac:dyDescent="0.25">
      <c r="A163" s="247"/>
      <c r="B163" s="235" t="s">
        <v>227</v>
      </c>
      <c r="C163" s="198" t="s">
        <v>45</v>
      </c>
      <c r="D163" s="198"/>
    </row>
    <row r="164" spans="1:4" ht="12" thickBot="1" x14ac:dyDescent="0.25">
      <c r="A164" s="247"/>
      <c r="B164" s="235" t="s">
        <v>228</v>
      </c>
      <c r="C164" s="198" t="s">
        <v>45</v>
      </c>
      <c r="D164" s="198"/>
    </row>
    <row r="165" spans="1:4" ht="12" thickBot="1" x14ac:dyDescent="0.25">
      <c r="A165" s="247"/>
      <c r="B165" s="235" t="s">
        <v>201</v>
      </c>
      <c r="C165" s="198" t="s">
        <v>45</v>
      </c>
      <c r="D165" s="198"/>
    </row>
    <row r="166" spans="1:4" ht="12" thickBot="1" x14ac:dyDescent="0.25">
      <c r="A166" s="247"/>
      <c r="B166" s="235" t="s">
        <v>202</v>
      </c>
      <c r="C166" s="198" t="s">
        <v>45</v>
      </c>
      <c r="D166" s="198" t="s">
        <v>39</v>
      </c>
    </row>
    <row r="167" spans="1:4" ht="12" thickBot="1" x14ac:dyDescent="0.25">
      <c r="A167" s="247"/>
      <c r="B167" s="235" t="s">
        <v>203</v>
      </c>
      <c r="C167" s="198" t="s">
        <v>45</v>
      </c>
      <c r="D167" s="198"/>
    </row>
    <row r="168" spans="1:4" ht="12" thickBot="1" x14ac:dyDescent="0.25">
      <c r="A168" s="247"/>
      <c r="B168" s="235" t="s">
        <v>128</v>
      </c>
      <c r="C168" s="198" t="s">
        <v>45</v>
      </c>
      <c r="D168" s="198"/>
    </row>
    <row r="169" spans="1:4" ht="12" thickBot="1" x14ac:dyDescent="0.25">
      <c r="A169" s="248"/>
      <c r="B169" s="265" t="s">
        <v>367</v>
      </c>
      <c r="C169" s="234"/>
      <c r="D169" s="205"/>
    </row>
    <row r="170" spans="1:4" x14ac:dyDescent="0.2">
      <c r="A170" s="233" t="s">
        <v>229</v>
      </c>
      <c r="B170" s="233" t="s">
        <v>230</v>
      </c>
      <c r="C170" s="195"/>
      <c r="D170" s="196"/>
    </row>
    <row r="171" spans="1:4" ht="12" thickBot="1" x14ac:dyDescent="0.25">
      <c r="A171" s="243"/>
      <c r="B171" s="243"/>
      <c r="C171" s="197"/>
      <c r="D171" s="198"/>
    </row>
    <row r="172" spans="1:4" ht="12" thickBot="1" x14ac:dyDescent="0.25">
      <c r="A172" s="249"/>
      <c r="B172" s="232" t="s">
        <v>113</v>
      </c>
      <c r="C172" s="199"/>
      <c r="D172" s="200"/>
    </row>
    <row r="173" spans="1:4" ht="79.5" thickBot="1" x14ac:dyDescent="0.25">
      <c r="A173" s="250"/>
      <c r="B173" s="264" t="s">
        <v>231</v>
      </c>
      <c r="C173" s="206" t="s">
        <v>45</v>
      </c>
      <c r="D173" s="206" t="s">
        <v>39</v>
      </c>
    </row>
    <row r="174" spans="1:4" ht="12" thickBot="1" x14ac:dyDescent="0.25">
      <c r="A174" s="250"/>
      <c r="B174" s="244" t="s">
        <v>366</v>
      </c>
      <c r="C174" s="195"/>
      <c r="D174" s="196"/>
    </row>
    <row r="175" spans="1:4" ht="12" thickBot="1" x14ac:dyDescent="0.25">
      <c r="A175" s="249"/>
      <c r="B175" s="232" t="s">
        <v>40</v>
      </c>
      <c r="C175" s="199"/>
      <c r="D175" s="200"/>
    </row>
    <row r="176" spans="1:4" ht="12" thickBot="1" x14ac:dyDescent="0.25">
      <c r="A176" s="249"/>
      <c r="B176" s="235" t="s">
        <v>232</v>
      </c>
      <c r="C176" s="198" t="s">
        <v>45</v>
      </c>
      <c r="D176" s="198"/>
    </row>
    <row r="177" spans="1:4" ht="12" thickBot="1" x14ac:dyDescent="0.25">
      <c r="A177" s="249"/>
      <c r="B177" s="235" t="s">
        <v>233</v>
      </c>
      <c r="C177" s="198" t="s">
        <v>45</v>
      </c>
      <c r="D177" s="198" t="s">
        <v>39</v>
      </c>
    </row>
    <row r="178" spans="1:4" ht="12" thickBot="1" x14ac:dyDescent="0.25">
      <c r="A178" s="249"/>
      <c r="B178" s="235" t="s">
        <v>234</v>
      </c>
      <c r="C178" s="198" t="s">
        <v>45</v>
      </c>
      <c r="D178" s="198" t="s">
        <v>39</v>
      </c>
    </row>
    <row r="179" spans="1:4" ht="12" thickBot="1" x14ac:dyDescent="0.25">
      <c r="A179" s="249"/>
      <c r="B179" s="268" t="s">
        <v>235</v>
      </c>
      <c r="C179" s="198" t="s">
        <v>45</v>
      </c>
      <c r="D179" s="198" t="s">
        <v>39</v>
      </c>
    </row>
    <row r="180" spans="1:4" ht="12" thickBot="1" x14ac:dyDescent="0.25">
      <c r="A180" s="249"/>
      <c r="B180" s="235" t="s">
        <v>197</v>
      </c>
      <c r="C180" s="198" t="s">
        <v>45</v>
      </c>
      <c r="D180" s="198"/>
    </row>
    <row r="181" spans="1:4" ht="12" thickBot="1" x14ac:dyDescent="0.25">
      <c r="A181" s="249"/>
      <c r="B181" s="235" t="s">
        <v>236</v>
      </c>
      <c r="C181" s="198" t="s">
        <v>45</v>
      </c>
      <c r="D181" s="198"/>
    </row>
    <row r="182" spans="1:4" ht="12" thickBot="1" x14ac:dyDescent="0.25">
      <c r="A182" s="249"/>
      <c r="B182" s="235" t="s">
        <v>198</v>
      </c>
      <c r="C182" s="198" t="s">
        <v>45</v>
      </c>
      <c r="D182" s="198"/>
    </row>
    <row r="183" spans="1:4" ht="12" thickBot="1" x14ac:dyDescent="0.25">
      <c r="A183" s="249"/>
      <c r="B183" s="235" t="s">
        <v>237</v>
      </c>
      <c r="C183" s="198" t="s">
        <v>45</v>
      </c>
      <c r="D183" s="198"/>
    </row>
    <row r="184" spans="1:4" ht="12" thickBot="1" x14ac:dyDescent="0.25">
      <c r="A184" s="249"/>
      <c r="B184" s="235" t="s">
        <v>238</v>
      </c>
      <c r="C184" s="198" t="s">
        <v>45</v>
      </c>
      <c r="D184" s="198"/>
    </row>
    <row r="185" spans="1:4" ht="12" thickBot="1" x14ac:dyDescent="0.25">
      <c r="A185" s="249"/>
      <c r="B185" s="235" t="s">
        <v>201</v>
      </c>
      <c r="C185" s="198" t="s">
        <v>45</v>
      </c>
      <c r="D185" s="198"/>
    </row>
    <row r="186" spans="1:4" ht="12" thickBot="1" x14ac:dyDescent="0.25">
      <c r="A186" s="249"/>
      <c r="B186" s="235" t="s">
        <v>239</v>
      </c>
      <c r="C186" s="198" t="s">
        <v>45</v>
      </c>
      <c r="D186" s="198" t="s">
        <v>39</v>
      </c>
    </row>
    <row r="187" spans="1:4" ht="12" thickBot="1" x14ac:dyDescent="0.25">
      <c r="A187" s="249"/>
      <c r="B187" s="235" t="s">
        <v>127</v>
      </c>
      <c r="C187" s="198" t="s">
        <v>45</v>
      </c>
      <c r="D187" s="198"/>
    </row>
    <row r="188" spans="1:4" ht="12" thickBot="1" x14ac:dyDescent="0.25">
      <c r="A188" s="249"/>
      <c r="B188" s="235" t="s">
        <v>128</v>
      </c>
      <c r="C188" s="198" t="s">
        <v>45</v>
      </c>
      <c r="D188" s="198"/>
    </row>
    <row r="189" spans="1:4" ht="12" thickBot="1" x14ac:dyDescent="0.25">
      <c r="A189" s="249"/>
      <c r="B189" s="235" t="s">
        <v>240</v>
      </c>
      <c r="C189" s="198" t="s">
        <v>45</v>
      </c>
      <c r="D189" s="198"/>
    </row>
    <row r="190" spans="1:4" ht="12" thickBot="1" x14ac:dyDescent="0.25">
      <c r="A190" s="249"/>
      <c r="B190" s="235" t="s">
        <v>241</v>
      </c>
      <c r="C190" s="198" t="s">
        <v>45</v>
      </c>
      <c r="D190" s="198"/>
    </row>
    <row r="191" spans="1:4" ht="12" thickBot="1" x14ac:dyDescent="0.25">
      <c r="A191" s="249"/>
      <c r="B191" s="235" t="s">
        <v>242</v>
      </c>
      <c r="C191" s="198" t="s">
        <v>45</v>
      </c>
      <c r="D191" s="198"/>
    </row>
    <row r="192" spans="1:4" ht="12" thickBot="1" x14ac:dyDescent="0.25">
      <c r="A192" s="249"/>
      <c r="B192" s="235" t="s">
        <v>243</v>
      </c>
      <c r="C192" s="198" t="s">
        <v>45</v>
      </c>
      <c r="D192" s="198"/>
    </row>
    <row r="193" spans="1:4" ht="12" thickBot="1" x14ac:dyDescent="0.25">
      <c r="A193" s="249"/>
      <c r="B193" s="235" t="s">
        <v>244</v>
      </c>
      <c r="C193" s="198" t="s">
        <v>45</v>
      </c>
      <c r="D193" s="198"/>
    </row>
    <row r="194" spans="1:4" ht="12" thickBot="1" x14ac:dyDescent="0.25">
      <c r="A194" s="250"/>
      <c r="B194" s="265" t="s">
        <v>367</v>
      </c>
      <c r="C194" s="234"/>
      <c r="D194" s="205"/>
    </row>
    <row r="195" spans="1:4" ht="12" thickBot="1" x14ac:dyDescent="0.25">
      <c r="A195" s="233" t="s">
        <v>245</v>
      </c>
      <c r="B195" s="233" t="s">
        <v>375</v>
      </c>
      <c r="C195" s="195"/>
      <c r="D195" s="196"/>
    </row>
    <row r="196" spans="1:4" ht="12" thickBot="1" x14ac:dyDescent="0.25">
      <c r="A196" s="233"/>
      <c r="B196" s="232" t="s">
        <v>344</v>
      </c>
      <c r="C196" s="195"/>
      <c r="D196" s="196"/>
    </row>
    <row r="197" spans="1:4" ht="12" thickBot="1" x14ac:dyDescent="0.25">
      <c r="A197" s="233"/>
      <c r="B197" s="264" t="s">
        <v>359</v>
      </c>
      <c r="C197" s="195"/>
      <c r="D197" s="196"/>
    </row>
    <row r="198" spans="1:4" ht="12" thickBot="1" x14ac:dyDescent="0.25">
      <c r="A198" s="233"/>
      <c r="B198" s="232" t="s">
        <v>164</v>
      </c>
      <c r="C198" s="195"/>
      <c r="D198" s="196"/>
    </row>
    <row r="199" spans="1:4" ht="12" thickBot="1" x14ac:dyDescent="0.25">
      <c r="A199" s="233"/>
      <c r="B199" s="264" t="s">
        <v>359</v>
      </c>
      <c r="C199" s="195"/>
      <c r="D199" s="196"/>
    </row>
    <row r="200" spans="1:4" ht="12" thickBot="1" x14ac:dyDescent="0.25">
      <c r="A200" s="233" t="s">
        <v>246</v>
      </c>
      <c r="B200" s="233" t="s">
        <v>247</v>
      </c>
      <c r="C200" s="195"/>
      <c r="D200" s="196"/>
    </row>
    <row r="201" spans="1:4" ht="12" thickBot="1" x14ac:dyDescent="0.25">
      <c r="A201" s="233"/>
      <c r="B201" s="232" t="s">
        <v>113</v>
      </c>
      <c r="C201" s="195"/>
      <c r="D201" s="196"/>
    </row>
    <row r="202" spans="1:4" ht="12" thickBot="1" x14ac:dyDescent="0.25">
      <c r="A202" s="249"/>
      <c r="B202" s="264" t="s">
        <v>248</v>
      </c>
      <c r="C202" s="199"/>
      <c r="D202" s="200"/>
    </row>
    <row r="203" spans="1:4" ht="12" thickBot="1" x14ac:dyDescent="0.25">
      <c r="A203" s="250"/>
      <c r="B203" s="232" t="s">
        <v>40</v>
      </c>
      <c r="C203" s="206" t="s">
        <v>45</v>
      </c>
      <c r="D203" s="206"/>
    </row>
    <row r="204" spans="1:4" ht="12" thickBot="1" x14ac:dyDescent="0.25">
      <c r="A204" s="249"/>
      <c r="B204" s="235" t="s">
        <v>47</v>
      </c>
      <c r="C204" s="199"/>
      <c r="D204" s="200"/>
    </row>
    <row r="205" spans="1:4" ht="12" thickBot="1" x14ac:dyDescent="0.25">
      <c r="A205" s="232" t="s">
        <v>249</v>
      </c>
      <c r="B205" s="232" t="s">
        <v>250</v>
      </c>
      <c r="C205" s="198" t="s">
        <v>45</v>
      </c>
      <c r="D205" s="198"/>
    </row>
    <row r="206" spans="1:4" ht="12" thickBot="1" x14ac:dyDescent="0.25">
      <c r="A206" s="232"/>
      <c r="B206" s="232" t="s">
        <v>113</v>
      </c>
      <c r="C206" s="199"/>
      <c r="D206" s="200"/>
    </row>
    <row r="207" spans="1:4" ht="12" thickBot="1" x14ac:dyDescent="0.25">
      <c r="A207" s="232"/>
      <c r="B207" s="264" t="s">
        <v>360</v>
      </c>
      <c r="C207" s="199"/>
      <c r="D207" s="200"/>
    </row>
    <row r="208" spans="1:4" ht="12" thickBot="1" x14ac:dyDescent="0.25">
      <c r="A208" s="233"/>
      <c r="B208" s="264" t="s">
        <v>361</v>
      </c>
      <c r="C208" s="195"/>
      <c r="D208" s="196"/>
    </row>
    <row r="209" spans="1:4" ht="12" thickBot="1" x14ac:dyDescent="0.25">
      <c r="A209" s="233"/>
      <c r="B209" s="244" t="s">
        <v>368</v>
      </c>
      <c r="C209" s="195"/>
      <c r="D209" s="196"/>
    </row>
    <row r="210" spans="1:4" ht="12" thickBot="1" x14ac:dyDescent="0.25">
      <c r="A210" s="233"/>
      <c r="B210" s="232" t="s">
        <v>40</v>
      </c>
      <c r="C210" s="206" t="s">
        <v>45</v>
      </c>
      <c r="D210" s="206"/>
    </row>
    <row r="211" spans="1:4" ht="12" thickBot="1" x14ac:dyDescent="0.25">
      <c r="A211" s="233"/>
      <c r="B211" s="264" t="s">
        <v>365</v>
      </c>
      <c r="C211" s="205"/>
      <c r="D211" s="205"/>
    </row>
    <row r="212" spans="1:4" ht="12" thickBot="1" x14ac:dyDescent="0.25">
      <c r="A212" s="232"/>
      <c r="B212" s="235" t="s">
        <v>251</v>
      </c>
      <c r="C212" s="198" t="s">
        <v>45</v>
      </c>
      <c r="D212" s="198"/>
    </row>
    <row r="213" spans="1:4" ht="12" thickBot="1" x14ac:dyDescent="0.25">
      <c r="A213" s="232"/>
      <c r="B213" s="235" t="s">
        <v>252</v>
      </c>
      <c r="C213" s="198" t="s">
        <v>45</v>
      </c>
      <c r="D213" s="198"/>
    </row>
    <row r="214" spans="1:4" ht="12" thickBot="1" x14ac:dyDescent="0.25">
      <c r="A214" s="232"/>
      <c r="B214" s="269" t="s">
        <v>367</v>
      </c>
      <c r="C214" s="198"/>
      <c r="D214" s="198"/>
    </row>
    <row r="215" spans="1:4" ht="12" thickBot="1" x14ac:dyDescent="0.25">
      <c r="A215" s="232" t="s">
        <v>253</v>
      </c>
      <c r="B215" s="232" t="s">
        <v>254</v>
      </c>
      <c r="C215" s="198" t="s">
        <v>45</v>
      </c>
      <c r="D215" s="198"/>
    </row>
    <row r="216" spans="1:4" ht="12" thickBot="1" x14ac:dyDescent="0.25">
      <c r="A216" s="232"/>
      <c r="B216" s="232" t="s">
        <v>113</v>
      </c>
      <c r="C216" s="199"/>
      <c r="D216" s="200"/>
    </row>
    <row r="217" spans="1:4" ht="12" thickBot="1" x14ac:dyDescent="0.25">
      <c r="A217" s="232"/>
      <c r="B217" s="264" t="s">
        <v>255</v>
      </c>
      <c r="C217" s="199"/>
      <c r="D217" s="200"/>
    </row>
    <row r="218" spans="1:4" ht="12" thickBot="1" x14ac:dyDescent="0.25">
      <c r="A218" s="233"/>
      <c r="B218" s="244" t="s">
        <v>368</v>
      </c>
      <c r="C218" s="195"/>
      <c r="D218" s="196"/>
    </row>
    <row r="219" spans="1:4" ht="12" thickBot="1" x14ac:dyDescent="0.25">
      <c r="A219" s="233"/>
      <c r="B219" s="232" t="s">
        <v>164</v>
      </c>
      <c r="C219" s="206" t="s">
        <v>45</v>
      </c>
      <c r="D219" s="206"/>
    </row>
    <row r="220" spans="1:4" ht="12" thickBot="1" x14ac:dyDescent="0.25">
      <c r="A220" s="232"/>
      <c r="B220" s="235" t="s">
        <v>126</v>
      </c>
      <c r="C220" s="199"/>
      <c r="D220" s="200"/>
    </row>
    <row r="221" spans="1:4" ht="12" thickBot="1" x14ac:dyDescent="0.25">
      <c r="A221" s="232"/>
      <c r="B221" s="235" t="s">
        <v>376</v>
      </c>
      <c r="C221" s="198" t="s">
        <v>45</v>
      </c>
      <c r="D221" s="198"/>
    </row>
    <row r="222" spans="1:4" ht="12" thickBot="1" x14ac:dyDescent="0.25">
      <c r="A222" s="232"/>
      <c r="B222" s="235" t="s">
        <v>377</v>
      </c>
      <c r="C222" s="198" t="s">
        <v>45</v>
      </c>
      <c r="D222" s="198"/>
    </row>
    <row r="223" spans="1:4" ht="12" thickBot="1" x14ac:dyDescent="0.25">
      <c r="A223" s="232"/>
      <c r="B223" s="269" t="s">
        <v>367</v>
      </c>
      <c r="C223" s="198"/>
      <c r="D223" s="198"/>
    </row>
    <row r="224" spans="1:4" ht="12" thickBot="1" x14ac:dyDescent="0.25">
      <c r="A224" s="232" t="s">
        <v>256</v>
      </c>
      <c r="B224" s="232" t="s">
        <v>362</v>
      </c>
      <c r="C224" s="198" t="s">
        <v>45</v>
      </c>
      <c r="D224" s="198" t="s">
        <v>39</v>
      </c>
    </row>
    <row r="225" spans="1:4" ht="12" thickBot="1" x14ac:dyDescent="0.25">
      <c r="A225" s="232"/>
      <c r="B225" s="235" t="s">
        <v>257</v>
      </c>
      <c r="C225" s="199"/>
      <c r="D225" s="200"/>
    </row>
    <row r="226" spans="1:4" ht="12" thickBot="1" x14ac:dyDescent="0.25">
      <c r="A226" s="232"/>
      <c r="B226" s="235" t="s">
        <v>258</v>
      </c>
      <c r="C226" s="198" t="s">
        <v>45</v>
      </c>
      <c r="D226" s="198"/>
    </row>
    <row r="227" spans="1:4" ht="12" thickBot="1" x14ac:dyDescent="0.25">
      <c r="A227" s="232"/>
      <c r="B227" s="235" t="s">
        <v>259</v>
      </c>
      <c r="C227" s="198" t="s">
        <v>45</v>
      </c>
      <c r="D227" s="198"/>
    </row>
    <row r="228" spans="1:4" ht="12" thickBot="1" x14ac:dyDescent="0.25">
      <c r="A228" s="232"/>
      <c r="B228" s="235" t="s">
        <v>260</v>
      </c>
      <c r="C228" s="198" t="s">
        <v>45</v>
      </c>
      <c r="D228" s="198"/>
    </row>
    <row r="229" spans="1:4" ht="12" thickBot="1" x14ac:dyDescent="0.25">
      <c r="A229" s="232"/>
      <c r="B229" s="235" t="s">
        <v>261</v>
      </c>
      <c r="C229" s="198" t="s">
        <v>45</v>
      </c>
      <c r="D229" s="198"/>
    </row>
    <row r="230" spans="1:4" ht="12" thickBot="1" x14ac:dyDescent="0.25">
      <c r="A230" s="232"/>
      <c r="B230" s="235" t="s">
        <v>46</v>
      </c>
      <c r="C230" s="198" t="s">
        <v>45</v>
      </c>
      <c r="D230" s="198"/>
    </row>
    <row r="231" spans="1:4" ht="12" thickBot="1" x14ac:dyDescent="0.25">
      <c r="A231" s="232"/>
      <c r="B231" s="235" t="s">
        <v>262</v>
      </c>
      <c r="C231" s="198" t="s">
        <v>45</v>
      </c>
      <c r="D231" s="198"/>
    </row>
    <row r="232" spans="1:4" ht="12" thickBot="1" x14ac:dyDescent="0.25">
      <c r="A232" s="232"/>
      <c r="B232" s="235" t="s">
        <v>263</v>
      </c>
      <c r="C232" s="198" t="s">
        <v>45</v>
      </c>
      <c r="D232" s="198"/>
    </row>
    <row r="233" spans="1:4" ht="12" thickBot="1" x14ac:dyDescent="0.25">
      <c r="A233" s="232"/>
      <c r="B233" s="235" t="s">
        <v>264</v>
      </c>
      <c r="C233" s="198" t="s">
        <v>45</v>
      </c>
      <c r="D233" s="198"/>
    </row>
    <row r="234" spans="1:4" ht="12" thickBot="1" x14ac:dyDescent="0.25">
      <c r="A234" s="232"/>
      <c r="B234" s="235" t="s">
        <v>265</v>
      </c>
      <c r="C234" s="198" t="s">
        <v>45</v>
      </c>
      <c r="D234" s="198"/>
    </row>
    <row r="235" spans="1:4" ht="12" thickBot="1" x14ac:dyDescent="0.25">
      <c r="A235" s="232"/>
      <c r="B235" s="235" t="s">
        <v>266</v>
      </c>
      <c r="C235" s="198" t="s">
        <v>45</v>
      </c>
      <c r="D235" s="198"/>
    </row>
    <row r="236" spans="1:4" ht="12" thickBot="1" x14ac:dyDescent="0.25">
      <c r="A236" s="232"/>
      <c r="B236" s="235" t="s">
        <v>267</v>
      </c>
      <c r="C236" s="198" t="s">
        <v>45</v>
      </c>
      <c r="D236" s="198"/>
    </row>
    <row r="237" spans="1:4" ht="12" thickBot="1" x14ac:dyDescent="0.25">
      <c r="A237" s="232"/>
      <c r="B237" s="235" t="s">
        <v>268</v>
      </c>
      <c r="C237" s="198" t="s">
        <v>45</v>
      </c>
      <c r="D237" s="198"/>
    </row>
    <row r="238" spans="1:4" ht="12" thickBot="1" x14ac:dyDescent="0.25">
      <c r="A238" s="232"/>
      <c r="B238" s="235" t="s">
        <v>269</v>
      </c>
      <c r="C238" s="198" t="s">
        <v>45</v>
      </c>
      <c r="D238" s="198"/>
    </row>
    <row r="239" spans="1:4" ht="12" thickBot="1" x14ac:dyDescent="0.25">
      <c r="A239" s="232"/>
      <c r="B239" s="235" t="s">
        <v>270</v>
      </c>
      <c r="C239" s="198" t="s">
        <v>45</v>
      </c>
      <c r="D239" s="198"/>
    </row>
    <row r="240" spans="1:4" ht="12" thickBot="1" x14ac:dyDescent="0.25">
      <c r="A240" s="232"/>
      <c r="B240" s="235" t="s">
        <v>271</v>
      </c>
      <c r="C240" s="198" t="s">
        <v>45</v>
      </c>
      <c r="D240" s="198"/>
    </row>
    <row r="241" spans="1:4" ht="12" thickBot="1" x14ac:dyDescent="0.25">
      <c r="A241" s="232"/>
      <c r="B241" s="235" t="s">
        <v>272</v>
      </c>
      <c r="C241" s="198" t="s">
        <v>45</v>
      </c>
      <c r="D241" s="198"/>
    </row>
    <row r="242" spans="1:4" ht="12" thickBot="1" x14ac:dyDescent="0.25">
      <c r="A242" s="232"/>
      <c r="B242" s="235" t="s">
        <v>273</v>
      </c>
      <c r="C242" s="198" t="s">
        <v>45</v>
      </c>
      <c r="D242" s="198"/>
    </row>
    <row r="243" spans="1:4" ht="12" thickBot="1" x14ac:dyDescent="0.25">
      <c r="A243" s="232"/>
      <c r="B243" s="235" t="s">
        <v>274</v>
      </c>
      <c r="C243" s="198" t="s">
        <v>45</v>
      </c>
      <c r="D243" s="198"/>
    </row>
    <row r="244" spans="1:4" ht="12" thickBot="1" x14ac:dyDescent="0.25">
      <c r="A244" s="232"/>
      <c r="B244" s="235" t="s">
        <v>367</v>
      </c>
      <c r="C244" s="198"/>
      <c r="D244" s="198"/>
    </row>
    <row r="245" spans="1:4" ht="12" thickBot="1" x14ac:dyDescent="0.25">
      <c r="A245" s="232" t="s">
        <v>275</v>
      </c>
      <c r="B245" s="232" t="s">
        <v>276</v>
      </c>
      <c r="C245" s="198" t="s">
        <v>45</v>
      </c>
      <c r="D245" s="198"/>
    </row>
    <row r="246" spans="1:4" ht="12" thickBot="1" x14ac:dyDescent="0.25">
      <c r="A246" s="232"/>
      <c r="B246" s="235" t="s">
        <v>277</v>
      </c>
      <c r="C246" s="199"/>
      <c r="D246" s="200"/>
    </row>
    <row r="247" spans="1:4" ht="23.25" thickBot="1" x14ac:dyDescent="0.25">
      <c r="A247" s="249"/>
      <c r="B247" s="235" t="s">
        <v>278</v>
      </c>
      <c r="C247" s="198" t="s">
        <v>45</v>
      </c>
      <c r="D247" s="198" t="s">
        <v>39</v>
      </c>
    </row>
    <row r="248" spans="1:4" ht="12" thickBot="1" x14ac:dyDescent="0.25">
      <c r="A248" s="249"/>
      <c r="B248" s="268" t="s">
        <v>279</v>
      </c>
      <c r="C248" s="198" t="s">
        <v>45</v>
      </c>
      <c r="D248" s="198" t="s">
        <v>39</v>
      </c>
    </row>
    <row r="249" spans="1:4" ht="12" thickBot="1" x14ac:dyDescent="0.25">
      <c r="A249" s="245"/>
      <c r="B249" s="268" t="s">
        <v>280</v>
      </c>
      <c r="C249" s="198" t="s">
        <v>45</v>
      </c>
      <c r="D249" s="198" t="s">
        <v>39</v>
      </c>
    </row>
    <row r="250" spans="1:4" ht="12" thickBot="1" x14ac:dyDescent="0.25">
      <c r="A250" s="245"/>
      <c r="B250" s="268" t="s">
        <v>281</v>
      </c>
      <c r="C250" s="198" t="s">
        <v>45</v>
      </c>
      <c r="D250" s="198"/>
    </row>
    <row r="251" spans="1:4" ht="12" thickBot="1" x14ac:dyDescent="0.25">
      <c r="A251" s="245"/>
      <c r="B251" s="268" t="s">
        <v>282</v>
      </c>
      <c r="C251" s="198" t="s">
        <v>45</v>
      </c>
      <c r="D251" s="198"/>
    </row>
    <row r="252" spans="1:4" ht="12" thickBot="1" x14ac:dyDescent="0.25">
      <c r="A252" s="245"/>
      <c r="B252" s="268" t="s">
        <v>283</v>
      </c>
      <c r="C252" s="198" t="s">
        <v>45</v>
      </c>
      <c r="D252" s="198"/>
    </row>
    <row r="253" spans="1:4" ht="23.25" thickBot="1" x14ac:dyDescent="0.25">
      <c r="A253" s="232" t="s">
        <v>284</v>
      </c>
      <c r="B253" s="232" t="s">
        <v>378</v>
      </c>
      <c r="C253" s="198" t="s">
        <v>45</v>
      </c>
      <c r="D253" s="198"/>
    </row>
    <row r="254" spans="1:4" ht="12" thickBot="1" x14ac:dyDescent="0.25">
      <c r="A254" s="233" t="s">
        <v>285</v>
      </c>
      <c r="B254" s="233" t="s">
        <v>363</v>
      </c>
      <c r="C254" s="199"/>
      <c r="D254" s="200"/>
    </row>
    <row r="255" spans="1:4" ht="12" thickBot="1" x14ac:dyDescent="0.25">
      <c r="A255" s="251"/>
      <c r="B255" s="258"/>
      <c r="C255" s="195"/>
      <c r="D255" s="196"/>
    </row>
    <row r="256" spans="1:4" ht="12" thickBot="1" x14ac:dyDescent="0.25">
      <c r="A256" s="252"/>
      <c r="B256" s="253"/>
      <c r="C256" s="197"/>
      <c r="D256" s="198"/>
    </row>
    <row r="257" spans="1:4" x14ac:dyDescent="0.2">
      <c r="A257" s="253"/>
      <c r="C257" s="212"/>
      <c r="D257" s="212"/>
    </row>
    <row r="258" spans="1:4" x14ac:dyDescent="0.2">
      <c r="A258" s="254"/>
    </row>
    <row r="259" spans="1:4" hidden="1" x14ac:dyDescent="0.2">
      <c r="A259" s="254" t="s">
        <v>286</v>
      </c>
    </row>
    <row r="260" spans="1:4" hidden="1" x14ac:dyDescent="0.2">
      <c r="A260" s="254" t="s">
        <v>287</v>
      </c>
    </row>
    <row r="261" spans="1:4" hidden="1" x14ac:dyDescent="0.2">
      <c r="A261" s="254" t="s">
        <v>288</v>
      </c>
    </row>
    <row r="262" spans="1:4" hidden="1" x14ac:dyDescent="0.2">
      <c r="A262" s="254" t="s">
        <v>289</v>
      </c>
    </row>
    <row r="263" spans="1:4" hidden="1" x14ac:dyDescent="0.2">
      <c r="A263" s="254" t="s">
        <v>290</v>
      </c>
    </row>
    <row r="264" spans="1:4" hidden="1" x14ac:dyDescent="0.2">
      <c r="A264" s="255" t="s">
        <v>291</v>
      </c>
    </row>
    <row r="265" spans="1:4" hidden="1" x14ac:dyDescent="0.2">
      <c r="A265" s="254" t="s">
        <v>292</v>
      </c>
    </row>
    <row r="266" spans="1:4" hidden="1" x14ac:dyDescent="0.2">
      <c r="A266" s="254" t="s">
        <v>293</v>
      </c>
    </row>
    <row r="267" spans="1:4" x14ac:dyDescent="0.2">
      <c r="A267" s="255"/>
    </row>
    <row r="268" spans="1:4" x14ac:dyDescent="0.2">
      <c r="A268" s="255"/>
    </row>
    <row r="269" spans="1:4" x14ac:dyDescent="0.2">
      <c r="A269" s="255"/>
    </row>
    <row r="270" spans="1:4" x14ac:dyDescent="0.2">
      <c r="A270" s="255"/>
    </row>
    <row r="271" spans="1:4" x14ac:dyDescent="0.2">
      <c r="A271" s="255"/>
    </row>
    <row r="272" spans="1:4" x14ac:dyDescent="0.2">
      <c r="A272" s="255"/>
    </row>
    <row r="273" spans="1:1" x14ac:dyDescent="0.2">
      <c r="A273" s="255"/>
    </row>
    <row r="274" spans="1:1" x14ac:dyDescent="0.2">
      <c r="A274" s="255" t="s">
        <v>294</v>
      </c>
    </row>
    <row r="275" spans="1:1" x14ac:dyDescent="0.2">
      <c r="A275" s="255" t="s">
        <v>295</v>
      </c>
    </row>
    <row r="276" spans="1:1" x14ac:dyDescent="0.2">
      <c r="A276" s="254" t="s">
        <v>296</v>
      </c>
    </row>
    <row r="277" spans="1:1" x14ac:dyDescent="0.2">
      <c r="A277" s="254" t="s">
        <v>297</v>
      </c>
    </row>
    <row r="278" spans="1:1" x14ac:dyDescent="0.2">
      <c r="A278" s="254" t="s">
        <v>298</v>
      </c>
    </row>
    <row r="279" spans="1:1" x14ac:dyDescent="0.2">
      <c r="A279" s="254" t="s">
        <v>299</v>
      </c>
    </row>
    <row r="280" spans="1:1" x14ac:dyDescent="0.2">
      <c r="A280" s="254" t="s">
        <v>300</v>
      </c>
    </row>
    <row r="281" spans="1:1" x14ac:dyDescent="0.2">
      <c r="A281" s="254" t="s">
        <v>301</v>
      </c>
    </row>
    <row r="282" spans="1:1" x14ac:dyDescent="0.2">
      <c r="A282" s="254" t="s">
        <v>302</v>
      </c>
    </row>
    <row r="283" spans="1:1" x14ac:dyDescent="0.2">
      <c r="A283" s="254" t="s">
        <v>303</v>
      </c>
    </row>
    <row r="284" spans="1:1" x14ac:dyDescent="0.2">
      <c r="A284" s="254" t="s">
        <v>304</v>
      </c>
    </row>
    <row r="285" spans="1:1" x14ac:dyDescent="0.2">
      <c r="A285" s="254" t="s">
        <v>305</v>
      </c>
    </row>
    <row r="286" spans="1:1" x14ac:dyDescent="0.2">
      <c r="A286" s="254" t="s">
        <v>306</v>
      </c>
    </row>
    <row r="287" spans="1:1" x14ac:dyDescent="0.2">
      <c r="A287" s="255" t="s">
        <v>307</v>
      </c>
    </row>
    <row r="288" spans="1:1" x14ac:dyDescent="0.2">
      <c r="A288" s="254" t="s">
        <v>308</v>
      </c>
    </row>
    <row r="289" spans="1:1" x14ac:dyDescent="0.2">
      <c r="A289" s="254" t="s">
        <v>309</v>
      </c>
    </row>
    <row r="290" spans="1:1" x14ac:dyDescent="0.2">
      <c r="A290" s="254" t="s">
        <v>310</v>
      </c>
    </row>
    <row r="291" spans="1:1" x14ac:dyDescent="0.2">
      <c r="A291" s="254" t="s">
        <v>311</v>
      </c>
    </row>
    <row r="292" spans="1:1" x14ac:dyDescent="0.2">
      <c r="A292" s="254" t="s">
        <v>312</v>
      </c>
    </row>
    <row r="293" spans="1:1" x14ac:dyDescent="0.2">
      <c r="A293" s="254" t="s">
        <v>313</v>
      </c>
    </row>
    <row r="294" spans="1:1" x14ac:dyDescent="0.2">
      <c r="A294" s="254" t="s">
        <v>314</v>
      </c>
    </row>
    <row r="295" spans="1:1" x14ac:dyDescent="0.2">
      <c r="A295" s="254" t="s">
        <v>315</v>
      </c>
    </row>
    <row r="296" spans="1:1" x14ac:dyDescent="0.2">
      <c r="A296" s="254" t="s">
        <v>316</v>
      </c>
    </row>
    <row r="297" spans="1:1" x14ac:dyDescent="0.2">
      <c r="A297" s="254" t="s">
        <v>317</v>
      </c>
    </row>
    <row r="298" spans="1:1" x14ac:dyDescent="0.2">
      <c r="A298" s="254" t="s">
        <v>318</v>
      </c>
    </row>
    <row r="299" spans="1:1" x14ac:dyDescent="0.2">
      <c r="A299" s="255" t="s">
        <v>319</v>
      </c>
    </row>
    <row r="300" spans="1:1" x14ac:dyDescent="0.2">
      <c r="A300" s="254" t="s">
        <v>320</v>
      </c>
    </row>
    <row r="301" spans="1:1" x14ac:dyDescent="0.2">
      <c r="A301" s="254" t="s">
        <v>321</v>
      </c>
    </row>
    <row r="302" spans="1:1" x14ac:dyDescent="0.2">
      <c r="A302" s="254" t="s">
        <v>322</v>
      </c>
    </row>
    <row r="303" spans="1:1" x14ac:dyDescent="0.2">
      <c r="A303" s="254" t="s">
        <v>323</v>
      </c>
    </row>
    <row r="304" spans="1:1" x14ac:dyDescent="0.2">
      <c r="A304" s="254" t="s">
        <v>324</v>
      </c>
    </row>
    <row r="305" spans="1:1" x14ac:dyDescent="0.2">
      <c r="A305" s="254" t="s">
        <v>379</v>
      </c>
    </row>
    <row r="306" spans="1:1" x14ac:dyDescent="0.2">
      <c r="A306" s="255" t="s">
        <v>325</v>
      </c>
    </row>
    <row r="307" spans="1:1" x14ac:dyDescent="0.2">
      <c r="A307" s="25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 PLAN NABAVE-TTIP</vt:lpstr>
      <vt:lpstr>UPUTE</vt:lpstr>
      <vt:lpstr>LPT</vt:lpstr>
      <vt:lpstr>' PLAN NABAVE-TTIP'!Podrucje_ispisa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Marijana</cp:lastModifiedBy>
  <cp:lastPrinted>2018-07-25T08:40:07Z</cp:lastPrinted>
  <dcterms:created xsi:type="dcterms:W3CDTF">2017-03-28T13:44:12Z</dcterms:created>
  <dcterms:modified xsi:type="dcterms:W3CDTF">2020-01-24T15:57:54Z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